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395" tabRatio="790" activeTab="1"/>
  </bookViews>
  <sheets>
    <sheet name="Cover Page" sheetId="11" r:id="rId1"/>
    <sheet name="Strategic Budgeting" sheetId="18" r:id="rId2"/>
    <sheet name="Sheet7" sheetId="9" r:id="rId3"/>
  </sheets>
  <externalReferences>
    <externalReference r:id="rId4"/>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C35" i="18" l="1"/>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34" i="18"/>
  <c r="C24" i="18"/>
  <c r="C22" i="18"/>
  <c r="C19" i="18"/>
  <c r="C18" i="18"/>
  <c r="E83" i="18" l="1"/>
  <c r="F83" i="18"/>
  <c r="G83" i="18"/>
  <c r="H83" i="18"/>
  <c r="I83" i="18"/>
  <c r="D83" i="18"/>
  <c r="H29" i="18"/>
  <c r="H28" i="18"/>
  <c r="H24" i="18"/>
  <c r="H31" i="18" s="1"/>
  <c r="E22" i="18"/>
  <c r="E18" i="18"/>
  <c r="E24" i="18" l="1"/>
  <c r="F24" i="18"/>
  <c r="G24" i="18"/>
  <c r="D24" i="18"/>
  <c r="D31" i="18" l="1"/>
  <c r="E31" i="18"/>
  <c r="F31" i="18"/>
  <c r="G31" i="18"/>
  <c r="C31" i="18"/>
  <c r="G29" i="18" l="1"/>
  <c r="F29" i="18"/>
  <c r="E29" i="18"/>
  <c r="D29" i="18"/>
  <c r="C29" i="18"/>
  <c r="G28" i="18"/>
  <c r="F28" i="18"/>
  <c r="E28" i="18"/>
  <c r="D28" i="18"/>
  <c r="C28" i="18"/>
  <c r="C3" i="18"/>
</calcChain>
</file>

<file path=xl/sharedStrings.xml><?xml version="1.0" encoding="utf-8"?>
<sst xmlns="http://schemas.openxmlformats.org/spreadsheetml/2006/main" count="147" uniqueCount="134">
  <si>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</si>
  <si>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</si>
  <si>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</si>
  <si>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</si>
  <si>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</si>
  <si>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</si>
  <si>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</si>
  <si>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</si>
  <si>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</si>
  <si>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</si>
  <si>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</si>
  <si>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</si>
  <si>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</si>
  <si>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Post Office Box 11867</t>
  </si>
  <si>
    <t>Guidelines</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</si>
  <si>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</si>
  <si>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</si>
  <si>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</si>
  <si>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</si>
  <si>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</si>
  <si>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</si>
  <si>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</si>
  <si>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</si>
  <si>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2016 Annual Restructuring Report </t>
  </si>
  <si>
    <t xml:space="preserve">If the amounts in the two rows above are not the same, explain why : </t>
  </si>
  <si>
    <t>Amount budgeted/estimated to receive in this fiscal year:</t>
  </si>
  <si>
    <t>Source of Funds:</t>
  </si>
  <si>
    <t>Total Actually Available this Year</t>
  </si>
  <si>
    <t>n/a</t>
  </si>
  <si>
    <t>Agency Name:</t>
  </si>
  <si>
    <t>Date Report Submitted:</t>
  </si>
  <si>
    <t>Explanations from the Agency regarding Part A:</t>
  </si>
  <si>
    <t>Is funding recurring or one-time?</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</si>
  <si>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</si>
  <si>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</si>
  <si>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</si>
  <si>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</si>
  <si>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</si>
  <si>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</si>
  <si>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</si>
  <si>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</si>
  <si>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t>Legislative Oversight Committee</t>
  </si>
  <si>
    <t>South Carolina House of Representatives</t>
  </si>
  <si>
    <t>Columbia, South Carolina 29211</t>
  </si>
  <si>
    <t>Telephone: (803) 212-6810 • Fax: (803) 212-6811</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</si>
  <si>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</si>
  <si>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</si>
  <si>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</si>
  <si>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</si>
  <si>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</si>
  <si>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</si>
  <si>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</si>
  <si>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</si>
  <si>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</si>
  <si>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</si>
  <si>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</si>
  <si>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</si>
  <si>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</si>
  <si>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t xml:space="preserve">This is the next chart because once the agency determines its goals, strategies and objectives, as well as the programs that will best allow the agency to accomplish its objectives, the agency needs to determine how to allocate its funds to most effectively and efficiently accomplish the objectives.  After allocating the funds to the objectives, the agency may decide to go back and revise which associated programs it will continue, curtail or eliminate in order to most effectively and efficiently accomplish its goals and objectives.  </t>
  </si>
  <si>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</si>
  <si>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</si>
  <si>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</si>
  <si>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Agency Head</t>
  </si>
  <si>
    <t>First Name</t>
  </si>
  <si>
    <t>Last Name:</t>
  </si>
  <si>
    <t>Email Address:</t>
  </si>
  <si>
    <t>Phone Number:</t>
  </si>
  <si>
    <t>Department of Public Safety</t>
  </si>
  <si>
    <t>Leroy</t>
  </si>
  <si>
    <t>Smith</t>
  </si>
  <si>
    <t>LeroySmith@scdps.gov</t>
  </si>
  <si>
    <r>
      <t xml:space="preserve">Objective 1.1.1 - </t>
    </r>
    <r>
      <rPr>
        <i/>
        <sz val="12"/>
        <color theme="1"/>
        <rFont val="Calibri Light"/>
        <family val="2"/>
        <scheme val="major"/>
      </rPr>
      <t>Annually decrease traffic fatalities toward  Target Zero</t>
    </r>
  </si>
  <si>
    <r>
      <t xml:space="preserve">Objective 1.1.3 - </t>
    </r>
    <r>
      <rPr>
        <i/>
        <sz val="12"/>
        <color theme="1"/>
        <rFont val="Calibri Light"/>
        <family val="2"/>
        <scheme val="major"/>
      </rPr>
      <t>Decrease the number of traffic collisions</t>
    </r>
  </si>
  <si>
    <r>
      <t xml:space="preserve">Objective 1.1.2 - </t>
    </r>
    <r>
      <rPr>
        <i/>
        <sz val="12"/>
        <color theme="1"/>
        <rFont val="Calibri Light"/>
        <family val="2"/>
        <scheme val="major"/>
      </rPr>
      <t>Decrease serious traffic injuries</t>
    </r>
  </si>
  <si>
    <r>
      <t xml:space="preserve">Objective 1.1.4 - </t>
    </r>
    <r>
      <rPr>
        <i/>
        <sz val="12"/>
        <color theme="1"/>
        <rFont val="Calibri Light"/>
        <family val="2"/>
        <scheme val="major"/>
      </rPr>
      <t>To improve the administration of justice, enhance public safety, and judiciously allocate resources to the victims of crime service provider community</t>
    </r>
  </si>
  <si>
    <r>
      <t xml:space="preserve">Objective 1.1.5 - </t>
    </r>
    <r>
      <rPr>
        <i/>
        <sz val="12"/>
        <color theme="1"/>
        <rFont val="Calibri Light"/>
        <family val="2"/>
        <scheme val="major"/>
      </rPr>
      <t>Annually decrease CMV fatality collisions per 100 million vehicle miles traveled</t>
    </r>
  </si>
  <si>
    <r>
      <t xml:space="preserve">Objective 1.1.6 - </t>
    </r>
    <r>
      <rPr>
        <i/>
        <sz val="12"/>
        <color theme="1"/>
        <rFont val="Calibri Light"/>
        <family val="2"/>
        <scheme val="major"/>
      </rPr>
      <t>Annually decrease Motor coach/Passenger  fatality collisions per 100 million vehicle miles traveled</t>
    </r>
  </si>
  <si>
    <r>
      <t xml:space="preserve">Objective 1.1.7 - </t>
    </r>
    <r>
      <rPr>
        <i/>
        <sz val="12"/>
        <color theme="1"/>
        <rFont val="Calibri Light"/>
        <family val="2"/>
        <scheme val="major"/>
      </rPr>
      <t>Annually decrease CMV collisions in top ten high collision corridors</t>
    </r>
  </si>
  <si>
    <r>
      <t xml:space="preserve">Objective 1.1.8 - </t>
    </r>
    <r>
      <rPr>
        <i/>
        <sz val="12"/>
        <color theme="1"/>
        <rFont val="Calibri Light"/>
        <family val="2"/>
        <scheme val="major"/>
      </rPr>
      <t>Increase law enforcement officer safety</t>
    </r>
  </si>
  <si>
    <r>
      <t xml:space="preserve">Objective 1.1.9 - </t>
    </r>
    <r>
      <rPr>
        <i/>
        <sz val="12"/>
        <color theme="1"/>
        <rFont val="Calibri Light"/>
        <family val="2"/>
        <scheme val="major"/>
      </rPr>
      <t>Increase seat belt use and see a reduction in unrestrained traffic fatalities</t>
    </r>
  </si>
  <si>
    <r>
      <t xml:space="preserve">Objective 1.1.10 - </t>
    </r>
    <r>
      <rPr>
        <i/>
        <sz val="12"/>
        <color theme="1"/>
        <rFont val="Calibri Light"/>
        <family val="2"/>
        <scheme val="major"/>
      </rPr>
      <t>Informing the public of important traffic/safety matters through proactive media interviews and messaging</t>
    </r>
  </si>
  <si>
    <r>
      <t xml:space="preserve">Objective 1.2.1 - </t>
    </r>
    <r>
      <rPr>
        <i/>
        <sz val="12"/>
        <color theme="1"/>
        <rFont val="Calibri Light"/>
        <family val="2"/>
        <scheme val="major"/>
      </rPr>
      <t>Increase law enforcement officer safety</t>
    </r>
  </si>
  <si>
    <r>
      <t xml:space="preserve">Objective 1.2.2 - </t>
    </r>
    <r>
      <rPr>
        <i/>
        <sz val="12"/>
        <color theme="1"/>
        <rFont val="Calibri Light"/>
        <family val="2"/>
        <scheme val="major"/>
      </rPr>
      <t>Improve the quality of TCO applicants</t>
    </r>
  </si>
  <si>
    <r>
      <t xml:space="preserve">Objective 1.2.3 - </t>
    </r>
    <r>
      <rPr>
        <i/>
        <sz val="12"/>
        <color theme="1"/>
        <rFont val="Calibri Light"/>
        <family val="2"/>
        <scheme val="major"/>
      </rPr>
      <t>Assist South Carolina governmental agencies obtain  a broader understanding of immigration laws and application</t>
    </r>
  </si>
  <si>
    <r>
      <t xml:space="preserve">Objective 1.2.4 - </t>
    </r>
    <r>
      <rPr>
        <i/>
        <sz val="12"/>
        <color theme="1"/>
        <rFont val="Calibri Light"/>
        <family val="2"/>
        <scheme val="major"/>
      </rPr>
      <t>Reduce trooper trainee turnover</t>
    </r>
  </si>
  <si>
    <r>
      <t xml:space="preserve">Objective 1.2.5 - </t>
    </r>
    <r>
      <rPr>
        <i/>
        <sz val="12"/>
        <color theme="1"/>
        <rFont val="Calibri Light"/>
        <family val="2"/>
        <scheme val="major"/>
      </rPr>
      <t>Train BPS officers on current emergency response plans</t>
    </r>
  </si>
  <si>
    <r>
      <t xml:space="preserve">Objective 4.2.1 - </t>
    </r>
    <r>
      <rPr>
        <i/>
        <sz val="12"/>
        <color theme="1"/>
        <rFont val="Calibri Light"/>
        <family val="2"/>
        <scheme val="major"/>
      </rPr>
      <t>Respond to all Freedom of Information Act requests in a timely and accurate manner</t>
    </r>
  </si>
  <si>
    <r>
      <t xml:space="preserve">Objective 4.2.2 - </t>
    </r>
    <r>
      <rPr>
        <i/>
        <sz val="12"/>
        <color theme="1"/>
        <rFont val="Calibri Light"/>
        <family val="2"/>
        <scheme val="major"/>
      </rPr>
      <t>Respond to 100% of all "Request for Data Reviews"</t>
    </r>
  </si>
  <si>
    <t>Objective 4.2.5 - Conduct proactive media interviews with Community Relations Officers and DPS Communications to promote highway safety and traffic issues</t>
  </si>
  <si>
    <r>
      <t xml:space="preserve">Objective 4.1.5 - </t>
    </r>
    <r>
      <rPr>
        <i/>
        <sz val="12"/>
        <color theme="1"/>
        <rFont val="Calibri Light"/>
        <family val="2"/>
        <scheme val="major"/>
      </rPr>
      <t>Enhance MAIT's product quality and delivery</t>
    </r>
  </si>
  <si>
    <r>
      <t xml:space="preserve">Objective 4.1.4 - </t>
    </r>
    <r>
      <rPr>
        <i/>
        <sz val="12"/>
        <color theme="1"/>
        <rFont val="Calibri Light"/>
        <family val="2"/>
        <scheme val="major"/>
      </rPr>
      <t>Increase visits to the DPS web page by the media/public to gain important traffic/safety information</t>
    </r>
  </si>
  <si>
    <r>
      <t xml:space="preserve">Objective 4.1.3 - </t>
    </r>
    <r>
      <rPr>
        <i/>
        <sz val="12"/>
        <color theme="1"/>
        <rFont val="Calibri Light"/>
        <family val="2"/>
        <scheme val="major"/>
      </rPr>
      <t>An increase in the use of DPS's social media (traffic and safety information)</t>
    </r>
  </si>
  <si>
    <r>
      <t xml:space="preserve">Objective 4.1.2 - </t>
    </r>
    <r>
      <rPr>
        <i/>
        <sz val="12"/>
        <color theme="1"/>
        <rFont val="Calibri Light"/>
        <family val="2"/>
        <scheme val="major"/>
      </rPr>
      <t>Enhance working relationships associated with victim services</t>
    </r>
  </si>
  <si>
    <r>
      <t xml:space="preserve">Objective 4.1.1 - </t>
    </r>
    <r>
      <rPr>
        <i/>
        <sz val="12"/>
        <color theme="1"/>
        <rFont val="Calibri Light"/>
        <family val="2"/>
        <scheme val="major"/>
      </rPr>
      <t>Decrease the number of criminal related offenses involving illegal foreign nationals</t>
    </r>
  </si>
  <si>
    <r>
      <t xml:space="preserve">Objective 3.2.7 - </t>
    </r>
    <r>
      <rPr>
        <i/>
        <sz val="12"/>
        <color theme="1"/>
        <rFont val="Calibri Light"/>
        <family val="2"/>
        <scheme val="major"/>
      </rPr>
      <t>Support collision analysis and trends</t>
    </r>
  </si>
  <si>
    <r>
      <t xml:space="preserve">Objective 3.2.5 - </t>
    </r>
    <r>
      <rPr>
        <i/>
        <sz val="12"/>
        <color theme="1"/>
        <rFont val="Calibri Light"/>
        <family val="2"/>
        <scheme val="major"/>
      </rPr>
      <t>Maximize the availability of core computing systems through lifecycle management</t>
    </r>
  </si>
  <si>
    <r>
      <t xml:space="preserve">Objective 3.2.4 - </t>
    </r>
    <r>
      <rPr>
        <i/>
        <sz val="12"/>
        <color theme="1"/>
        <rFont val="Calibri Light"/>
        <family val="2"/>
        <scheme val="major"/>
      </rPr>
      <t>Delivery of efficient technology solutions and services</t>
    </r>
  </si>
  <si>
    <r>
      <t xml:space="preserve">Objective 3.2.3 - </t>
    </r>
    <r>
      <rPr>
        <i/>
        <sz val="12"/>
        <color theme="1"/>
        <rFont val="Calibri Light"/>
        <family val="2"/>
        <scheme val="major"/>
      </rPr>
      <t>Increase visits to the DPS web page by the media/public to gain important traffic/safety information</t>
    </r>
  </si>
  <si>
    <r>
      <t xml:space="preserve">Objective 3.2.2 - </t>
    </r>
    <r>
      <rPr>
        <i/>
        <sz val="12"/>
        <color theme="1"/>
        <rFont val="Calibri Light"/>
        <family val="2"/>
        <scheme val="major"/>
      </rPr>
      <t>An increase in the use of DPS' social media (traffic and safety information)</t>
    </r>
  </si>
  <si>
    <r>
      <t>Objective 3.2.1 -</t>
    </r>
    <r>
      <rPr>
        <i/>
        <sz val="12"/>
        <color theme="1"/>
        <rFont val="Calibri Light"/>
        <family val="2"/>
        <scheme val="major"/>
      </rPr>
      <t xml:space="preserve"> Increase traffic to DPS social media sites to communicate safety messages to the media/public</t>
    </r>
  </si>
  <si>
    <r>
      <t xml:space="preserve">Objective 3.1.2 - </t>
    </r>
    <r>
      <rPr>
        <i/>
        <sz val="12"/>
        <color theme="1"/>
        <rFont val="Calibri Light"/>
        <family val="2"/>
        <scheme val="major"/>
      </rPr>
      <t>Compliance with federal, state, and other requirements for information security</t>
    </r>
  </si>
  <si>
    <r>
      <t xml:space="preserve">Objective 3.1.1 - </t>
    </r>
    <r>
      <rPr>
        <i/>
        <sz val="12"/>
        <color theme="1"/>
        <rFont val="Calibri Light"/>
        <family val="2"/>
        <scheme val="major"/>
      </rPr>
      <t>Achieve and maintain documented/assessed compliance with known information security requirements</t>
    </r>
  </si>
  <si>
    <r>
      <t xml:space="preserve">Objective 2.3.2 - </t>
    </r>
    <r>
      <rPr>
        <i/>
        <sz val="12"/>
        <color theme="1"/>
        <rFont val="Calibri Light"/>
        <family val="2"/>
        <scheme val="major"/>
      </rPr>
      <t>Provide training to  managers and supervisors on employment law matters affecting the agency</t>
    </r>
  </si>
  <si>
    <r>
      <t xml:space="preserve">Objective 2.3.1 - </t>
    </r>
    <r>
      <rPr>
        <i/>
        <sz val="12"/>
        <color theme="1"/>
        <rFont val="Calibri Light"/>
        <family val="2"/>
        <scheme val="major"/>
      </rPr>
      <t>Increase the number of managers/supervisors trained in leadership and professionalism practices</t>
    </r>
  </si>
  <si>
    <r>
      <t xml:space="preserve">Objective 2.2.6 - </t>
    </r>
    <r>
      <rPr>
        <i/>
        <sz val="12"/>
        <color theme="1"/>
        <rFont val="Calibri Light"/>
        <family val="2"/>
        <scheme val="major"/>
      </rPr>
      <t>Conduct training on police tactics and protocols</t>
    </r>
  </si>
  <si>
    <t>Objective 2.2.5 - Conduct training for civilian employees</t>
  </si>
  <si>
    <r>
      <t xml:space="preserve">Objective 2.2.4 - </t>
    </r>
    <r>
      <rPr>
        <i/>
        <sz val="12"/>
        <color theme="1"/>
        <rFont val="Calibri Light"/>
        <family val="2"/>
        <scheme val="major"/>
      </rPr>
      <t>Conduct training for troopers on victim services and victims' rights</t>
    </r>
  </si>
  <si>
    <r>
      <t xml:space="preserve">Objective 2.2.3 - </t>
    </r>
    <r>
      <rPr>
        <i/>
        <sz val="12"/>
        <color theme="1"/>
        <rFont val="Calibri Light"/>
        <family val="2"/>
        <scheme val="major"/>
      </rPr>
      <t>Provide semi-annual collision reconstruction training; host collision reconstruction accreditation examinations</t>
    </r>
  </si>
  <si>
    <r>
      <t xml:space="preserve">Objective 2.2.2 - </t>
    </r>
    <r>
      <rPr>
        <i/>
        <sz val="12"/>
        <color theme="1"/>
        <rFont val="Calibri Light"/>
        <family val="2"/>
        <scheme val="major"/>
      </rPr>
      <t>Develop training programs by utilizing PowerDMS and partnering with other agencies</t>
    </r>
  </si>
  <si>
    <r>
      <t xml:space="preserve">Objective 2.2.1 - </t>
    </r>
    <r>
      <rPr>
        <i/>
        <sz val="12"/>
        <color theme="1"/>
        <rFont val="Calibri Light"/>
        <family val="2"/>
        <scheme val="major"/>
      </rPr>
      <t>Identify/host training opportunities in Human Trafficking, Fraudulent Document Recognition and Identity Fraud</t>
    </r>
  </si>
  <si>
    <r>
      <t xml:space="preserve">Objective 2.1.4 - </t>
    </r>
    <r>
      <rPr>
        <i/>
        <sz val="12"/>
        <color theme="1"/>
        <rFont val="Calibri Light"/>
        <family val="2"/>
        <scheme val="major"/>
      </rPr>
      <t>Increase law enforcement/civilian applicant pool</t>
    </r>
  </si>
  <si>
    <r>
      <t xml:space="preserve">Objective 2.1.2 - </t>
    </r>
    <r>
      <rPr>
        <i/>
        <sz val="12"/>
        <color theme="1"/>
        <rFont val="Calibri Light"/>
        <family val="2"/>
        <scheme val="major"/>
      </rPr>
      <t>Offer free to low cost health screenings to agency employees</t>
    </r>
  </si>
  <si>
    <r>
      <t xml:space="preserve">Objective 2.1.5 - </t>
    </r>
    <r>
      <rPr>
        <i/>
        <sz val="12"/>
        <color theme="1"/>
        <rFont val="Calibri Light"/>
        <family val="2"/>
        <scheme val="major"/>
      </rPr>
      <t>Retain current Law Enforcement personnel</t>
    </r>
  </si>
  <si>
    <r>
      <t xml:space="preserve">Objective 2.1.3 - </t>
    </r>
    <r>
      <rPr>
        <i/>
        <sz val="12"/>
        <color theme="1"/>
        <rFont val="Calibri Light"/>
        <family val="2"/>
        <scheme val="major"/>
      </rPr>
      <t>Increase college graduate recruits</t>
    </r>
  </si>
  <si>
    <r>
      <t xml:space="preserve">Objective 2.1.1 - </t>
    </r>
    <r>
      <rPr>
        <i/>
        <sz val="12"/>
        <color theme="1"/>
        <rFont val="Calibri Light"/>
        <family val="2"/>
        <scheme val="major"/>
      </rPr>
      <t>Increase the applicant pool of  minorities</t>
    </r>
  </si>
  <si>
    <t>General Fund</t>
  </si>
  <si>
    <t>Earmarked Funds</t>
  </si>
  <si>
    <t>Federal Funds</t>
  </si>
  <si>
    <t>Capital Reserve</t>
  </si>
  <si>
    <t>General Fund - Non-Recurring</t>
  </si>
  <si>
    <t>Recurring</t>
  </si>
  <si>
    <t>Other</t>
  </si>
  <si>
    <t xml:space="preserve">Federal </t>
  </si>
  <si>
    <t xml:space="preserve">One-time </t>
  </si>
  <si>
    <t>One-time</t>
  </si>
  <si>
    <t>803-896-7979</t>
  </si>
  <si>
    <t>947,454 was carried forward for Capital Projects.</t>
  </si>
  <si>
    <r>
      <t xml:space="preserve">Objective 3.2.6 - </t>
    </r>
    <r>
      <rPr>
        <i/>
        <sz val="12"/>
        <color theme="1"/>
        <rFont val="Calibri Light"/>
        <family val="2"/>
        <scheme val="major"/>
      </rPr>
      <t>Improve law enforcement efficiency in emergency evacuations/traffic management during hurricanes</t>
    </r>
  </si>
  <si>
    <t>Other Funds - Non-Recurring</t>
  </si>
  <si>
    <t xml:space="preserve">Other Funds </t>
  </si>
  <si>
    <t>Budget not assoicated with specified objectives</t>
  </si>
  <si>
    <t>Objective 4.2.6 - Utilize the SCDPS web page to disseminate important traffic and safety information to the media and public</t>
  </si>
  <si>
    <t>Objective 4.2.3 - Utilize social media (Facebook and Twitter) to transmit valuable traffic and safety information to the public</t>
  </si>
  <si>
    <t>Objective 4.2.4 - Conduct safety events, fairs, presentations, and community outreach. CRO's distribute safety materials, use the driving simulator, rollover simulator, and golf cart goggles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</si>
</sst>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quot;$&quot;#,##0"/>
    <numFmt numFmtId="165" formatCode="[$-409]mmmm\ d\,\ yy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2"/>
      <color theme="1"/>
      <name val="Times New Roman"/>
      <family val="1"/>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sz val="18"/>
      <color theme="1"/>
      <name val="Arial"/>
      <family val="2"/>
    </font>
    <font>
      <b/>
      <sz val="14"/>
      <color theme="1"/>
      <name val="Calibri Light"/>
      <family val="2"/>
      <scheme val="major"/>
    </font>
    <font>
      <b/>
      <u/>
      <sz val="18"/>
      <color theme="1"/>
      <name val="Calibri"/>
      <family val="2"/>
      <scheme val="minor"/>
    </font>
    <font>
      <u/>
      <sz val="10"/>
      <color theme="10"/>
      <name val="Arial"/>
      <family val="2"/>
    </font>
    <font>
      <b/>
      <sz val="18"/>
      <color theme="1"/>
      <name val="Arial"/>
      <family val="2"/>
    </font>
    <font>
      <u/>
      <sz val="9"/>
      <color theme="1"/>
      <name val="Arial"/>
      <family val="2"/>
    </font>
    <font>
      <sz val="10"/>
      <color theme="1"/>
      <name val="Arial"/>
      <family val="2"/>
    </font>
    <font>
      <sz val="10"/>
      <name val="Arial"/>
      <family val="2"/>
    </font>
    <font>
      <sz val="12"/>
      <color theme="1"/>
      <name val="Calibri Light"/>
      <family val="2"/>
    </font>
    <font>
      <u/>
      <sz val="11"/>
      <color theme="10"/>
      <name val="Calibri"/>
      <family val="2"/>
      <scheme val="minor"/>
    </font>
    <font>
      <sz val="10"/>
      <name val="MS Sans Serif"/>
      <family val="2"/>
    </font>
    <font>
      <sz val="10"/>
      <color rgb="FF000000"/>
      <name val="Arial"/>
      <family val="2"/>
    </font>
    <font>
      <sz val="10"/>
      <name val="Segoe UI"/>
      <family val="2"/>
    </font>
    <font>
      <b/>
      <i/>
      <sz val="10"/>
      <name val="Arial"/>
      <family val="2"/>
    </font>
    <font>
      <sz val="11"/>
      <color indexed="8"/>
      <name val="Calibri"/>
      <family val="2"/>
    </font>
    <font>
      <sz val="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9"/>
      <name val="Calibri"/>
      <family val="2"/>
    </font>
    <font>
      <sz val="8"/>
      <name val="Arial"/>
      <family val="2"/>
    </font>
    <font>
      <b/>
      <sz val="8"/>
      <name val="Arial"/>
      <family val="2"/>
    </font>
    <font>
      <b/>
      <sz val="18"/>
      <color indexed="62"/>
      <name val="Cambria"/>
      <family val="2"/>
    </font>
  </fonts>
  <fills count="4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solid">
        <fgColor indexed="20"/>
      </patternFill>
    </fill>
  </fills>
  <borders count="29">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medium">
        <color indexed="64"/>
      </right>
      <top style="medium">
        <color indexed="64"/>
      </top>
      <bottom style="medium">
        <color indexed="64"/>
      </bottom>
      <diagonal/>
    </border>
  </borders>
  <cellStyleXfs count="160">
    <xf numFmtId="0" fontId="0" fillId="0" borderId="0"/>
    <xf numFmtId="0" fontId="29" fillId="0" borderId="0" applyNumberFormat="0" applyFill="0" applyBorder="0" applyAlignment="0" applyProtection="0"/>
    <xf numFmtId="0" fontId="33" fillId="0" borderId="0"/>
    <xf numFmtId="0" fontId="33" fillId="0" borderId="0"/>
    <xf numFmtId="0" fontId="3" fillId="0" borderId="0"/>
    <xf numFmtId="0" fontId="32"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xf numFmtId="9" fontId="32" fillId="0" borderId="0" applyFont="0" applyFill="0" applyBorder="0" applyAlignment="0" applyProtection="0"/>
    <xf numFmtId="0" fontId="35" fillId="0" borderId="0" applyNumberFormat="0" applyFill="0" applyBorder="0" applyAlignment="0" applyProtection="0"/>
    <xf numFmtId="0" fontId="36" fillId="0" borderId="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8" fillId="0" borderId="0"/>
    <xf numFmtId="43" fontId="33" fillId="0" borderId="0" applyFont="0" applyFill="0" applyBorder="0" applyAlignment="0" applyProtection="0"/>
    <xf numFmtId="43" fontId="33" fillId="0" borderId="0" applyFont="0" applyFill="0" applyBorder="0" applyAlignment="0" applyProtection="0"/>
    <xf numFmtId="0" fontId="38" fillId="0" borderId="0"/>
    <xf numFmtId="43" fontId="39" fillId="0" borderId="0" applyFont="0" applyFill="0" applyBorder="0" applyAlignment="0" applyProtection="0"/>
    <xf numFmtId="0" fontId="38" fillId="0" borderId="0"/>
    <xf numFmtId="0" fontId="38" fillId="0" borderId="0"/>
    <xf numFmtId="0" fontId="38" fillId="0" borderId="0"/>
    <xf numFmtId="43" fontId="37" fillId="0" borderId="0" applyFont="0" applyFill="0" applyBorder="0" applyAlignment="0" applyProtection="0"/>
    <xf numFmtId="0" fontId="38" fillId="0" borderId="0"/>
    <xf numFmtId="0" fontId="38" fillId="0" borderId="0"/>
    <xf numFmtId="43" fontId="37" fillId="0" borderId="0" applyFont="0" applyFill="0" applyBorder="0" applyAlignment="0" applyProtection="0"/>
    <xf numFmtId="0" fontId="38" fillId="0" borderId="0"/>
    <xf numFmtId="0" fontId="38" fillId="0" borderId="0"/>
    <xf numFmtId="0" fontId="38" fillId="0" borderId="0"/>
    <xf numFmtId="0" fontId="38" fillId="0" borderId="0"/>
    <xf numFmtId="43" fontId="3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7" fillId="0" borderId="0"/>
    <xf numFmtId="0" fontId="40" fillId="0" borderId="0"/>
    <xf numFmtId="0" fontId="36" fillId="0" borderId="0"/>
    <xf numFmtId="0" fontId="36" fillId="0" borderId="0"/>
    <xf numFmtId="0" fontId="38" fillId="0" borderId="0"/>
    <xf numFmtId="0" fontId="33" fillId="0" borderId="0"/>
    <xf numFmtId="0" fontId="37" fillId="0" borderId="0"/>
    <xf numFmtId="0" fontId="37" fillId="0" borderId="0"/>
    <xf numFmtId="0" fontId="38" fillId="0" borderId="0"/>
    <xf numFmtId="0" fontId="37" fillId="0" borderId="0"/>
    <xf numFmtId="0" fontId="41" fillId="0" borderId="0"/>
    <xf numFmtId="0" fontId="38" fillId="0" borderId="0"/>
    <xf numFmtId="0" fontId="33" fillId="0" borderId="0"/>
    <xf numFmtId="0" fontId="4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6" fillId="5" borderId="23" applyNumberFormat="0" applyFont="0" applyAlignment="0" applyProtection="0"/>
    <xf numFmtId="4" fontId="42" fillId="6" borderId="24" applyNumberFormat="0" applyProtection="0">
      <alignment vertical="center"/>
    </xf>
    <xf numFmtId="4" fontId="43" fillId="6" borderId="24" applyNumberFormat="0" applyProtection="0">
      <alignment vertical="center"/>
    </xf>
    <xf numFmtId="4" fontId="42" fillId="6" borderId="24" applyNumberFormat="0" applyProtection="0">
      <alignment horizontal="left" vertical="center" indent="1"/>
    </xf>
    <xf numFmtId="4" fontId="42" fillId="6" borderId="24" applyNumberFormat="0" applyProtection="0">
      <alignment horizontal="left" vertical="center" indent="1"/>
    </xf>
    <xf numFmtId="0" fontId="33" fillId="7" borderId="24" applyNumberFormat="0" applyProtection="0">
      <alignment horizontal="left" vertical="center" indent="1"/>
    </xf>
    <xf numFmtId="4" fontId="42" fillId="8" borderId="24" applyNumberFormat="0" applyProtection="0">
      <alignment horizontal="right" vertical="center"/>
    </xf>
    <xf numFmtId="4" fontId="42" fillId="9" borderId="24" applyNumberFormat="0" applyProtection="0">
      <alignment horizontal="right" vertical="center"/>
    </xf>
    <xf numFmtId="4" fontId="42" fillId="10" borderId="24" applyNumberFormat="0" applyProtection="0">
      <alignment horizontal="right" vertical="center"/>
    </xf>
    <xf numFmtId="4" fontId="42" fillId="11" borderId="24" applyNumberFormat="0" applyProtection="0">
      <alignment horizontal="right" vertical="center"/>
    </xf>
    <xf numFmtId="4" fontId="42" fillId="12" borderId="24" applyNumberFormat="0" applyProtection="0">
      <alignment horizontal="right" vertical="center"/>
    </xf>
    <xf numFmtId="4" fontId="42" fillId="13" borderId="24" applyNumberFormat="0" applyProtection="0">
      <alignment horizontal="right" vertical="center"/>
    </xf>
    <xf numFmtId="4" fontId="42" fillId="14" borderId="24" applyNumberFormat="0" applyProtection="0">
      <alignment horizontal="right" vertical="center"/>
    </xf>
    <xf numFmtId="4" fontId="42" fillId="15" borderId="24" applyNumberFormat="0" applyProtection="0">
      <alignment horizontal="right" vertical="center"/>
    </xf>
    <xf numFmtId="4" fontId="42" fillId="16" borderId="24" applyNumberFormat="0" applyProtection="0">
      <alignment horizontal="right" vertical="center"/>
    </xf>
    <xf numFmtId="4" fontId="44" fillId="17" borderId="24" applyNumberFormat="0" applyProtection="0">
      <alignment horizontal="left" vertical="center" indent="1"/>
    </xf>
    <xf numFmtId="4" fontId="42" fillId="18" borderId="25" applyNumberFormat="0" applyProtection="0">
      <alignment horizontal="left" vertical="center" indent="1"/>
    </xf>
    <xf numFmtId="4" fontId="45" fillId="19" borderId="0" applyNumberFormat="0" applyProtection="0">
      <alignment horizontal="left" vertical="center" indent="1"/>
    </xf>
    <xf numFmtId="0" fontId="33" fillId="7" borderId="24" applyNumberFormat="0" applyProtection="0">
      <alignment horizontal="left" vertical="center" indent="1"/>
    </xf>
    <xf numFmtId="4" fontId="42" fillId="18" borderId="24" applyNumberFormat="0" applyProtection="0">
      <alignment horizontal="left" vertical="center" indent="1"/>
    </xf>
    <xf numFmtId="4" fontId="42" fillId="20" borderId="24" applyNumberFormat="0" applyProtection="0">
      <alignment horizontal="left" vertical="center" indent="1"/>
    </xf>
    <xf numFmtId="0" fontId="33" fillId="20" borderId="24" applyNumberFormat="0" applyProtection="0">
      <alignment horizontal="left" vertical="center" indent="1"/>
    </xf>
    <xf numFmtId="0" fontId="33" fillId="20" borderId="24" applyNumberFormat="0" applyProtection="0">
      <alignment horizontal="left" vertical="center" indent="1"/>
    </xf>
    <xf numFmtId="0" fontId="33" fillId="21" borderId="24" applyNumberFormat="0" applyProtection="0">
      <alignment horizontal="left" vertical="center" indent="1"/>
    </xf>
    <xf numFmtId="0" fontId="33" fillId="21" borderId="24" applyNumberFormat="0" applyProtection="0">
      <alignment horizontal="left" vertical="center" indent="1"/>
    </xf>
    <xf numFmtId="0" fontId="33" fillId="4" borderId="24" applyNumberFormat="0" applyProtection="0">
      <alignment horizontal="left" vertical="center" indent="1"/>
    </xf>
    <xf numFmtId="0" fontId="33" fillId="4" borderId="24" applyNumberFormat="0" applyProtection="0">
      <alignment horizontal="left" vertical="center" indent="1"/>
    </xf>
    <xf numFmtId="0" fontId="33" fillId="7" borderId="24" applyNumberFormat="0" applyProtection="0">
      <alignment horizontal="left" vertical="center" indent="1"/>
    </xf>
    <xf numFmtId="0" fontId="33" fillId="7" borderId="24" applyNumberFormat="0" applyProtection="0">
      <alignment horizontal="left" vertical="center" indent="1"/>
    </xf>
    <xf numFmtId="4" fontId="42" fillId="22" borderId="24" applyNumberFormat="0" applyProtection="0">
      <alignment vertical="center"/>
    </xf>
    <xf numFmtId="4" fontId="43" fillId="22" borderId="24" applyNumberFormat="0" applyProtection="0">
      <alignment vertical="center"/>
    </xf>
    <xf numFmtId="4" fontId="42" fillId="22" borderId="24" applyNumberFormat="0" applyProtection="0">
      <alignment horizontal="left" vertical="center" indent="1"/>
    </xf>
    <xf numFmtId="4" fontId="42" fillId="22" borderId="24" applyNumberFormat="0" applyProtection="0">
      <alignment horizontal="left" vertical="center" indent="1"/>
    </xf>
    <xf numFmtId="4" fontId="42" fillId="18" borderId="24" applyNumberFormat="0" applyProtection="0">
      <alignment horizontal="right" vertical="center"/>
    </xf>
    <xf numFmtId="4" fontId="43" fillId="18" borderId="24" applyNumberFormat="0" applyProtection="0">
      <alignment horizontal="right" vertical="center"/>
    </xf>
    <xf numFmtId="0" fontId="33" fillId="7" borderId="24" applyNumberFormat="0" applyProtection="0">
      <alignment horizontal="left" vertical="center" indent="1"/>
    </xf>
    <xf numFmtId="0" fontId="33" fillId="7" borderId="24" applyNumberFormat="0" applyProtection="0">
      <alignment horizontal="left" vertical="center" indent="1"/>
    </xf>
    <xf numFmtId="0" fontId="46" fillId="0" borderId="0"/>
    <xf numFmtId="4" fontId="47" fillId="18" borderId="24" applyNumberFormat="0" applyProtection="0">
      <alignment horizontal="right" vertical="center"/>
    </xf>
    <xf numFmtId="0" fontId="33" fillId="0" borderId="0"/>
    <xf numFmtId="0" fontId="48" fillId="31" borderId="0" applyNumberFormat="0" applyBorder="0" applyAlignment="0" applyProtection="0"/>
    <xf numFmtId="0" fontId="40" fillId="30"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0" fillId="34" borderId="0" applyNumberFormat="0" applyBorder="0" applyAlignment="0" applyProtection="0"/>
    <xf numFmtId="0" fontId="40" fillId="27" borderId="0" applyNumberFormat="0" applyBorder="0" applyAlignment="0" applyProtection="0"/>
    <xf numFmtId="0" fontId="40" fillId="35" borderId="0" applyNumberFormat="0" applyBorder="0" applyAlignment="0" applyProtection="0"/>
    <xf numFmtId="0" fontId="40" fillId="32" borderId="0" applyNumberFormat="0" applyBorder="0" applyAlignment="0" applyProtection="0"/>
    <xf numFmtId="0" fontId="40" fillId="24" borderId="0" applyNumberFormat="0" applyBorder="0" applyAlignment="0" applyProtection="0"/>
    <xf numFmtId="0" fontId="40" fillId="33" borderId="0" applyNumberFormat="0" applyBorder="0" applyAlignment="0" applyProtection="0"/>
    <xf numFmtId="0" fontId="40" fillId="26" borderId="0" applyNumberFormat="0" applyBorder="0" applyAlignment="0" applyProtection="0"/>
    <xf numFmtId="0" fontId="40" fillId="29" borderId="0" applyNumberFormat="0" applyBorder="0" applyAlignment="0" applyProtection="0"/>
    <xf numFmtId="0" fontId="40" fillId="36" borderId="0" applyNumberFormat="0" applyBorder="0" applyAlignment="0" applyProtection="0"/>
    <xf numFmtId="0" fontId="48" fillId="37" borderId="0" applyNumberFormat="0" applyBorder="0" applyAlignment="0" applyProtection="0"/>
    <xf numFmtId="0" fontId="48" fillId="27" borderId="0" applyNumberFormat="0" applyBorder="0" applyAlignment="0" applyProtection="0"/>
    <xf numFmtId="0" fontId="40" fillId="26" borderId="0" applyNumberFormat="0" applyBorder="0" applyAlignment="0" applyProtection="0"/>
    <xf numFmtId="0" fontId="48" fillId="25" borderId="0" applyNumberFormat="0" applyBorder="0" applyAlignment="0" applyProtection="0"/>
    <xf numFmtId="0" fontId="40" fillId="23" borderId="0" applyNumberFormat="0" applyBorder="0" applyAlignment="0" applyProtection="0"/>
    <xf numFmtId="0" fontId="49" fillId="39" borderId="26" applyNumberFormat="0">
      <protection locked="0"/>
    </xf>
    <xf numFmtId="0" fontId="50" fillId="38" borderId="27" applyBorder="0"/>
    <xf numFmtId="0" fontId="49" fillId="40" borderId="3"/>
    <xf numFmtId="0" fontId="51" fillId="0" borderId="0" applyNumberFormat="0" applyFill="0" applyBorder="0" applyAlignment="0" applyProtection="0"/>
  </cellStyleXfs>
  <cellXfs count="125">
    <xf numFmtId="0" fontId="0" fillId="0" borderId="0" xfId="0"/>
    <xf numFmtId="0" fontId="5" fillId="2" borderId="7" xfId="0" applyFont="1" applyFill="1" applyBorder="1" applyAlignment="1">
      <alignment vertical="center" wrapText="1"/>
    </xf>
    <xf numFmtId="0" fontId="0" fillId="0" borderId="0" xfId="0" applyAlignment="1">
      <alignment vertical="top" wrapText="1"/>
    </xf>
    <xf numFmtId="0" fontId="4" fillId="0" borderId="0" xfId="0" applyFont="1" applyAlignment="1">
      <alignment vertical="top"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xf>
    <xf numFmtId="0" fontId="8" fillId="0" borderId="0" xfId="0" applyFont="1" applyAlignment="1">
      <alignment horizontal="right" vertical="center"/>
    </xf>
    <xf numFmtId="0" fontId="9"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0" fillId="0" borderId="0" xfId="0" applyBorder="1" applyAlignment="1">
      <alignment horizontal="left" vertical="top" wrapText="1"/>
    </xf>
    <xf numFmtId="0" fontId="13"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5" fillId="0" borderId="0" xfId="0" applyFont="1" applyFill="1" applyAlignment="1">
      <alignment horizontal="left" vertical="top" wrapText="1"/>
    </xf>
    <xf numFmtId="0" fontId="15" fillId="0" borderId="0" xfId="0" applyFont="1" applyFill="1" applyBorder="1" applyAlignment="1">
      <alignment horizontal="left" vertical="top" wrapText="1"/>
    </xf>
    <xf numFmtId="0" fontId="13" fillId="0" borderId="0" xfId="0" applyFont="1" applyAlignment="1">
      <alignment horizontal="left" vertical="top" wrapText="1"/>
    </xf>
    <xf numFmtId="164" fontId="15" fillId="0" borderId="0" xfId="0" applyNumberFormat="1" applyFont="1" applyAlignment="1">
      <alignment horizontal="left" vertical="top" wrapText="1"/>
    </xf>
    <xf numFmtId="10" fontId="15" fillId="0" borderId="0" xfId="0" applyNumberFormat="1" applyFont="1" applyAlignment="1">
      <alignment horizontal="left" vertical="top" wrapText="1"/>
    </xf>
    <xf numFmtId="0" fontId="17" fillId="2" borderId="7" xfId="0" applyFont="1" applyFill="1" applyBorder="1" applyAlignment="1">
      <alignment horizontal="left" vertical="top" wrapText="1"/>
    </xf>
    <xf numFmtId="0" fontId="17" fillId="2" borderId="1" xfId="0" applyFont="1" applyFill="1" applyBorder="1" applyAlignment="1">
      <alignment horizontal="left" vertical="top"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14" xfId="0" applyFont="1" applyFill="1" applyBorder="1" applyAlignment="1">
      <alignment horizontal="left" vertical="top" wrapText="1"/>
    </xf>
    <xf numFmtId="0" fontId="15" fillId="2" borderId="7" xfId="0" applyFont="1" applyFill="1" applyBorder="1" applyAlignment="1">
      <alignment horizontal="left" vertical="top" wrapText="1"/>
    </xf>
    <xf numFmtId="0" fontId="13" fillId="0" borderId="3" xfId="0" applyFont="1" applyFill="1" applyBorder="1" applyAlignment="1">
      <alignment horizontal="left" vertical="top" wrapText="1"/>
    </xf>
    <xf numFmtId="0" fontId="5" fillId="0" borderId="0" xfId="0" applyFont="1" applyFill="1" applyBorder="1" applyAlignment="1">
      <alignment vertical="center" wrapText="1"/>
    </xf>
    <xf numFmtId="0" fontId="15" fillId="0" borderId="15" xfId="0" applyFont="1" applyBorder="1" applyAlignment="1">
      <alignment horizontal="left" vertical="top" wrapText="1"/>
    </xf>
    <xf numFmtId="0" fontId="13" fillId="2" borderId="18" xfId="0" applyFont="1" applyFill="1" applyBorder="1" applyAlignment="1">
      <alignment horizontal="left"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49" fontId="15" fillId="0" borderId="0" xfId="0" applyNumberFormat="1" applyFont="1" applyBorder="1" applyAlignment="1">
      <alignment horizontal="left" vertical="top" wrapText="1"/>
    </xf>
    <xf numFmtId="0" fontId="15" fillId="0" borderId="2" xfId="0" applyFont="1" applyBorder="1" applyAlignment="1">
      <alignment horizontal="left" vertical="top" wrapText="1"/>
    </xf>
    <xf numFmtId="0" fontId="15" fillId="2" borderId="6" xfId="0" applyFont="1" applyFill="1" applyBorder="1" applyAlignment="1">
      <alignment horizontal="left" vertical="top" wrapText="1"/>
    </xf>
    <xf numFmtId="0" fontId="13" fillId="0" borderId="12" xfId="0" applyFont="1" applyFill="1" applyBorder="1" applyAlignment="1">
      <alignment horizontal="left" vertical="top" wrapText="1"/>
    </xf>
    <xf numFmtId="0" fontId="0" fillId="0" borderId="0" xfId="0" applyFill="1" applyBorder="1" applyAlignment="1">
      <alignment horizontal="left" vertical="top" wrapText="1"/>
    </xf>
    <xf numFmtId="164" fontId="15" fillId="0" borderId="0" xfId="0" applyNumberFormat="1" applyFont="1" applyFill="1" applyBorder="1" applyAlignment="1">
      <alignment horizontal="left" vertical="top" wrapText="1"/>
    </xf>
    <xf numFmtId="49" fontId="15" fillId="0" borderId="0" xfId="0" applyNumberFormat="1" applyFont="1" applyFill="1" applyBorder="1" applyAlignment="1">
      <alignment horizontal="left" vertical="top" wrapText="1"/>
    </xf>
    <xf numFmtId="0" fontId="11" fillId="3" borderId="0" xfId="0" applyFont="1" applyFill="1" applyAlignment="1">
      <alignment horizontal="left"/>
    </xf>
    <xf numFmtId="165" fontId="12" fillId="3" borderId="0" xfId="0" applyNumberFormat="1" applyFont="1" applyFill="1" applyAlignment="1">
      <alignment horizontal="left" vertical="top"/>
    </xf>
    <xf numFmtId="0" fontId="27" fillId="0" borderId="0" xfId="0" applyFont="1" applyAlignment="1">
      <alignment horizontal="left"/>
    </xf>
    <xf numFmtId="49" fontId="15" fillId="0" borderId="0" xfId="0" applyNumberFormat="1" applyFont="1" applyAlignment="1">
      <alignment horizontal="left" vertical="top" wrapText="1"/>
    </xf>
    <xf numFmtId="49" fontId="15" fillId="0" borderId="3" xfId="0" applyNumberFormat="1" applyFont="1" applyBorder="1" applyAlignment="1">
      <alignment horizontal="left" vertical="top" wrapText="1"/>
    </xf>
    <xf numFmtId="0" fontId="15" fillId="0" borderId="0" xfId="0" applyFont="1" applyAlignment="1">
      <alignment horizontal="left" vertical="top" wrapText="1"/>
    </xf>
    <xf numFmtId="0" fontId="0" fillId="0" borderId="0" xfId="0" applyBorder="1" applyAlignment="1">
      <alignment vertical="center" wrapText="1"/>
    </xf>
    <xf numFmtId="0" fontId="15" fillId="0" borderId="13" xfId="0" applyFont="1" applyBorder="1" applyAlignment="1">
      <alignment horizontal="left" vertical="top" wrapText="1"/>
    </xf>
    <xf numFmtId="0" fontId="0" fillId="0" borderId="0" xfId="0"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0" fillId="0" borderId="0" xfId="0" applyAlignment="1">
      <alignment horizontal="left" vertical="top" wrapText="1"/>
    </xf>
    <xf numFmtId="0" fontId="15" fillId="0" borderId="0" xfId="0" applyFont="1" applyBorder="1" applyAlignment="1">
      <alignment horizontal="left" vertical="top" wrapText="1"/>
    </xf>
    <xf numFmtId="164" fontId="14" fillId="0" borderId="0" xfId="0" applyNumberFormat="1" applyFont="1" applyFill="1" applyBorder="1" applyAlignment="1">
      <alignment horizontal="center" vertical="top" wrapText="1"/>
    </xf>
    <xf numFmtId="164" fontId="13" fillId="0" borderId="0" xfId="0" applyNumberFormat="1" applyFont="1" applyBorder="1" applyAlignment="1">
      <alignment horizontal="center" vertical="top" wrapText="1"/>
    </xf>
    <xf numFmtId="164" fontId="13" fillId="2" borderId="7" xfId="0" applyNumberFormat="1" applyFont="1" applyFill="1" applyBorder="1" applyAlignment="1">
      <alignment horizontal="left" vertical="top" wrapText="1"/>
    </xf>
    <xf numFmtId="164" fontId="15" fillId="0" borderId="0" xfId="0" applyNumberFormat="1" applyFont="1" applyBorder="1" applyAlignment="1">
      <alignment horizontal="left" vertical="top" wrapText="1"/>
    </xf>
    <xf numFmtId="0" fontId="0" fillId="0" borderId="0" xfId="0" applyAlignment="1">
      <alignment vertical="top" wrapText="1"/>
    </xf>
    <xf numFmtId="49" fontId="13" fillId="0" borderId="5" xfId="0" applyNumberFormat="1" applyFont="1" applyBorder="1" applyAlignment="1">
      <alignment horizontal="left" vertical="top" wrapText="1"/>
    </xf>
    <xf numFmtId="49" fontId="14" fillId="0" borderId="0" xfId="0" applyNumberFormat="1" applyFont="1" applyBorder="1" applyAlignment="1">
      <alignment horizontal="center" vertical="center" wrapText="1"/>
    </xf>
    <xf numFmtId="49" fontId="15" fillId="0" borderId="17" xfId="0" applyNumberFormat="1" applyFont="1" applyBorder="1" applyAlignment="1">
      <alignment horizontal="left" vertical="top" wrapText="1"/>
    </xf>
    <xf numFmtId="0" fontId="31" fillId="0" borderId="0" xfId="0" applyFont="1" applyAlignment="1">
      <alignment horizontal="left"/>
    </xf>
    <xf numFmtId="0" fontId="0" fillId="3" borderId="0" xfId="0" applyFill="1"/>
    <xf numFmtId="0" fontId="0" fillId="0" borderId="0" xfId="0" applyAlignment="1">
      <alignment horizontal="left"/>
    </xf>
    <xf numFmtId="0" fontId="15" fillId="0" borderId="0" xfId="0" applyFont="1" applyAlignment="1">
      <alignment horizontal="left" vertical="top" wrapText="1"/>
    </xf>
    <xf numFmtId="0" fontId="15" fillId="0" borderId="0" xfId="0" applyFont="1" applyBorder="1" applyAlignment="1">
      <alignment horizontal="left" vertical="top" wrapText="1"/>
    </xf>
    <xf numFmtId="0" fontId="29" fillId="3" borderId="0" xfId="1" applyFill="1"/>
    <xf numFmtId="0" fontId="0" fillId="0" borderId="0" xfId="0" applyAlignment="1">
      <alignment horizontal="left" vertical="top"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0" fontId="0" fillId="0" borderId="0" xfId="0" applyBorder="1" applyAlignment="1">
      <alignment horizontal="left" vertical="top" wrapText="1"/>
    </xf>
    <xf numFmtId="0" fontId="11" fillId="0" borderId="0" xfId="0" applyFont="1" applyAlignment="1">
      <alignment horizontal="center" vertical="top" wrapText="1"/>
    </xf>
    <xf numFmtId="0" fontId="26" fillId="0" borderId="0" xfId="0" applyFont="1" applyAlignment="1">
      <alignment horizontal="center"/>
    </xf>
    <xf numFmtId="0" fontId="19" fillId="0" borderId="0" xfId="0" applyFont="1" applyBorder="1" applyAlignment="1">
      <alignment horizontal="left" vertical="top" wrapText="1"/>
    </xf>
    <xf numFmtId="0" fontId="13"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3" borderId="3" xfId="0" applyFont="1" applyFill="1" applyBorder="1" applyAlignment="1">
      <alignment horizontal="left" vertical="top" wrapText="1"/>
    </xf>
    <xf numFmtId="0" fontId="0" fillId="0" borderId="0" xfId="0" applyAlignment="1">
      <alignment horizontal="left" vertical="top" wrapText="1"/>
    </xf>
    <xf numFmtId="0" fontId="18" fillId="0" borderId="8" xfId="0" applyFont="1" applyFill="1" applyBorder="1" applyAlignment="1">
      <alignment horizontal="center" vertical="top" wrapText="1"/>
    </xf>
    <xf numFmtId="0" fontId="0" fillId="0" borderId="8" xfId="0" applyBorder="1" applyAlignment="1">
      <alignment horizontal="center" wrapText="1"/>
    </xf>
    <xf numFmtId="0" fontId="25" fillId="0" borderId="0" xfId="0" applyFont="1" applyAlignment="1">
      <alignment horizontal="left" vertical="top" wrapText="1"/>
    </xf>
    <xf numFmtId="0" fontId="30" fillId="0" borderId="0" xfId="0" applyFont="1" applyAlignment="1">
      <alignment horizontal="left" vertical="top" wrapText="1"/>
    </xf>
    <xf numFmtId="0" fontId="0" fillId="3" borderId="3" xfId="0" applyFill="1" applyBorder="1" applyAlignment="1">
      <alignment horizontal="left" vertical="top" wrapText="1"/>
    </xf>
    <xf numFmtId="0" fontId="19" fillId="0" borderId="0" xfId="0" applyFont="1" applyFill="1" applyBorder="1" applyAlignment="1">
      <alignment horizontal="left" vertical="top" wrapText="1"/>
    </xf>
    <xf numFmtId="0" fontId="22" fillId="0" borderId="0" xfId="0" applyFont="1" applyBorder="1" applyAlignment="1">
      <alignment horizontal="left" vertical="top" wrapText="1"/>
    </xf>
    <xf numFmtId="0" fontId="16" fillId="0" borderId="3" xfId="0" applyFont="1" applyBorder="1" applyAlignment="1">
      <alignment horizontal="left" vertical="top" wrapText="1"/>
    </xf>
    <xf numFmtId="0" fontId="0" fillId="0" borderId="3" xfId="0" applyBorder="1" applyAlignment="1">
      <alignment horizontal="left" vertical="top" wrapText="1"/>
    </xf>
    <xf numFmtId="0" fontId="18" fillId="0" borderId="8" xfId="0" applyFont="1" applyBorder="1" applyAlignment="1">
      <alignment horizontal="center" vertical="center" wrapText="1"/>
    </xf>
    <xf numFmtId="0" fontId="0" fillId="0" borderId="8" xfId="0" applyBorder="1" applyAlignment="1">
      <alignment vertical="center" wrapText="1"/>
    </xf>
    <xf numFmtId="15" fontId="15" fillId="3" borderId="3" xfId="0" applyNumberFormat="1" applyFont="1" applyFill="1" applyBorder="1" applyAlignment="1">
      <alignment horizontal="left" vertical="top" wrapText="1"/>
    </xf>
    <xf numFmtId="164" fontId="15" fillId="2" borderId="9" xfId="0" applyNumberFormat="1" applyFont="1" applyFill="1" applyBorder="1" applyAlignment="1">
      <alignment horizontal="left" vertical="top" wrapText="1"/>
    </xf>
    <xf numFmtId="164" fontId="13" fillId="2" borderId="11" xfId="0" applyNumberFormat="1" applyFont="1" applyFill="1" applyBorder="1" applyAlignment="1">
      <alignment horizontal="left" vertical="top" wrapText="1"/>
    </xf>
    <xf numFmtId="49" fontId="15" fillId="2" borderId="20" xfId="0" applyNumberFormat="1" applyFont="1" applyFill="1" applyBorder="1" applyAlignment="1">
      <alignment horizontal="left" vertical="top" wrapText="1"/>
    </xf>
    <xf numFmtId="164" fontId="13" fillId="2" borderId="12" xfId="0" applyNumberFormat="1" applyFont="1" applyFill="1" applyBorder="1" applyAlignment="1">
      <alignment horizontal="left" vertical="top" wrapText="1"/>
    </xf>
    <xf numFmtId="0" fontId="15" fillId="0" borderId="16" xfId="0" applyFont="1" applyFill="1" applyBorder="1" applyAlignment="1">
      <alignment vertical="top" wrapText="1"/>
    </xf>
    <xf numFmtId="0" fontId="15" fillId="0" borderId="19" xfId="0" applyFont="1" applyFill="1" applyBorder="1" applyAlignment="1">
      <alignment vertical="top" wrapText="1"/>
    </xf>
    <xf numFmtId="5" fontId="15" fillId="0" borderId="3" xfId="26" applyNumberFormat="1" applyFont="1" applyFill="1" applyBorder="1" applyAlignment="1">
      <alignment horizontal="right" vertical="top"/>
    </xf>
    <xf numFmtId="5" fontId="34" fillId="0" borderId="5" xfId="30" applyNumberFormat="1" applyFont="1" applyFill="1" applyBorder="1" applyAlignment="1">
      <alignment horizontal="right" vertical="top" wrapText="1"/>
    </xf>
    <xf numFmtId="5" fontId="34" fillId="0" borderId="3" xfId="30" applyNumberFormat="1" applyFont="1" applyFill="1" applyBorder="1" applyAlignment="1">
      <alignment horizontal="right" vertical="top" wrapText="1"/>
    </xf>
    <xf numFmtId="164" fontId="15" fillId="2" borderId="3" xfId="0" applyNumberFormat="1" applyFont="1" applyFill="1" applyBorder="1" applyAlignment="1">
      <alignment horizontal="center" vertical="top" wrapText="1"/>
    </xf>
    <xf numFmtId="0" fontId="15" fillId="0" borderId="3" xfId="0"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3" borderId="3" xfId="0" applyNumberFormat="1" applyFont="1" applyFill="1" applyBorder="1" applyAlignment="1">
      <alignment horizontal="center" vertical="top" wrapText="1"/>
    </xf>
    <xf numFmtId="164" fontId="15" fillId="0" borderId="3" xfId="0" applyNumberFormat="1" applyFont="1" applyFill="1" applyBorder="1" applyAlignment="1">
      <alignment horizontal="center" vertical="top" wrapText="1"/>
    </xf>
    <xf numFmtId="49" fontId="15" fillId="2" borderId="5" xfId="0" applyNumberFormat="1" applyFont="1" applyFill="1" applyBorder="1" applyAlignment="1">
      <alignment horizontal="center" vertical="top" wrapText="1"/>
    </xf>
    <xf numFmtId="49" fontId="15"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13" xfId="0" applyFont="1" applyFill="1" applyBorder="1" applyAlignment="1">
      <alignment horizontal="center" vertical="top" wrapText="1"/>
    </xf>
    <xf numFmtId="164" fontId="15" fillId="3" borderId="3" xfId="0" applyNumberFormat="1" applyFont="1" applyFill="1" applyBorder="1" applyAlignment="1">
      <alignment horizontal="center" vertical="top" wrapText="1"/>
    </xf>
    <xf numFmtId="164" fontId="15" fillId="3" borderId="5" xfId="0" applyNumberFormat="1" applyFont="1" applyFill="1" applyBorder="1" applyAlignment="1">
      <alignment horizontal="center" vertical="top" wrapText="1"/>
    </xf>
    <xf numFmtId="164" fontId="15" fillId="3" borderId="13" xfId="0" applyNumberFormat="1" applyFont="1" applyFill="1" applyBorder="1" applyAlignment="1">
      <alignment horizontal="center" vertical="top" wrapText="1"/>
    </xf>
    <xf numFmtId="164" fontId="15" fillId="2" borderId="7" xfId="0" applyNumberFormat="1" applyFont="1" applyFill="1" applyBorder="1" applyAlignment="1">
      <alignment horizontal="center" vertical="top" wrapText="1"/>
    </xf>
    <xf numFmtId="164" fontId="5" fillId="2" borderId="7"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top" wrapText="1"/>
    </xf>
    <xf numFmtId="164" fontId="15" fillId="2" borderId="5" xfId="0" applyNumberFormat="1" applyFont="1" applyFill="1" applyBorder="1" applyAlignment="1">
      <alignment horizontal="center" vertical="top" wrapText="1"/>
    </xf>
    <xf numFmtId="0" fontId="15" fillId="0" borderId="4" xfId="0" applyFont="1" applyFill="1" applyBorder="1" applyAlignment="1">
      <alignment vertical="top" wrapText="1"/>
    </xf>
    <xf numFmtId="5" fontId="15" fillId="0" borderId="5" xfId="26" applyNumberFormat="1" applyFont="1" applyFill="1" applyBorder="1" applyAlignment="1">
      <alignment horizontal="right" vertical="top"/>
    </xf>
    <xf numFmtId="0" fontId="15" fillId="2" borderId="28" xfId="0" applyFont="1" applyFill="1" applyBorder="1" applyAlignment="1">
      <alignment horizontal="left" vertical="top" wrapText="1"/>
    </xf>
    <xf numFmtId="164" fontId="15" fillId="2" borderId="22" xfId="0" applyNumberFormat="1" applyFont="1" applyFill="1" applyBorder="1" applyAlignment="1">
      <alignment horizontal="center" vertical="top" wrapText="1"/>
    </xf>
    <xf numFmtId="5" fontId="34" fillId="0" borderId="2" xfId="30" applyNumberFormat="1" applyFont="1" applyFill="1" applyBorder="1" applyAlignment="1">
      <alignment horizontal="right" vertical="top" wrapText="1"/>
    </xf>
    <xf numFmtId="0" fontId="13" fillId="0" borderId="5" xfId="0" applyFont="1" applyFill="1" applyBorder="1" applyAlignment="1">
      <alignment horizontal="left" vertical="top" wrapText="1"/>
    </xf>
    <xf numFmtId="0" fontId="15" fillId="0" borderId="21" xfId="0" applyFont="1" applyFill="1" applyBorder="1" applyAlignment="1">
      <alignment vertical="top" wrapText="1"/>
    </xf>
    <xf numFmtId="164" fontId="15" fillId="2" borderId="6" xfId="0" applyNumberFormat="1" applyFont="1" applyFill="1" applyBorder="1" applyAlignment="1">
      <alignment horizontal="center" vertical="top" wrapText="1"/>
    </xf>
    <xf numFmtId="5" fontId="34" fillId="0" borderId="6" xfId="30" applyNumberFormat="1" applyFont="1" applyFill="1" applyBorder="1" applyAlignment="1">
      <alignment horizontal="right" vertical="top" wrapText="1"/>
    </xf>
    <xf numFmtId="5" fontId="34" fillId="0" borderId="28" xfId="30" applyNumberFormat="1" applyFont="1" applyFill="1" applyBorder="1" applyAlignment="1">
      <alignment horizontal="right" vertical="top" wrapText="1"/>
    </xf>
  </cellXfs>
  <cellStyles count="160">
    <cellStyle name="Accent1 - 20%" xfId="155"/>
    <cellStyle name="Accent1 - 40%" xfId="146"/>
    <cellStyle name="Accent1 - 60%" xfId="154"/>
    <cellStyle name="Accent2 - 20%" xfId="148"/>
    <cellStyle name="Accent2 - 40%" xfId="143"/>
    <cellStyle name="Accent2 - 60%" xfId="141"/>
    <cellStyle name="Accent3 - 20%" xfId="149"/>
    <cellStyle name="Accent3 - 40%" xfId="139"/>
    <cellStyle name="Accent3 - 60%" xfId="138"/>
    <cellStyle name="Accent4 - 20%" xfId="153"/>
    <cellStyle name="Accent4 - 40%" xfId="145"/>
    <cellStyle name="Accent4 - 60%" xfId="152"/>
    <cellStyle name="Accent5 - 20%" xfId="147"/>
    <cellStyle name="Accent5 - 40%" xfId="142"/>
    <cellStyle name="Accent5 - 60%" xfId="140"/>
    <cellStyle name="Accent6 - 20%" xfId="144"/>
    <cellStyle name="Accent6 - 40%" xfId="150"/>
    <cellStyle name="Accent6 - 60%" xfId="151"/>
    <cellStyle name="Comma" xfId="26" builtinId="3"/>
    <cellStyle name="Comma 10" xfId="52"/>
    <cellStyle name="Comma 11" xfId="53"/>
    <cellStyle name="Comma 2" xfId="6"/>
    <cellStyle name="Comma 2 2" xfId="11"/>
    <cellStyle name="Comma 2 2 2" xfId="21"/>
    <cellStyle name="Comma 2 2 2 2" xfId="30"/>
    <cellStyle name="Comma 2 2 3" xfId="29"/>
    <cellStyle name="Comma 2 3" xfId="16"/>
    <cellStyle name="Comma 2 3 2" xfId="31"/>
    <cellStyle name="Comma 2 4" xfId="28"/>
    <cellStyle name="Comma 3" xfId="51"/>
    <cellStyle name="Comma 3 2" xfId="54"/>
    <cellStyle name="Comma 3 3" xfId="55"/>
    <cellStyle name="Comma 4" xfId="56"/>
    <cellStyle name="Comma 4 2" xfId="57"/>
    <cellStyle name="Comma 5" xfId="58"/>
    <cellStyle name="Comma 5 2" xfId="59"/>
    <cellStyle name="Comma 5 3" xfId="60"/>
    <cellStyle name="Comma 5 4" xfId="61"/>
    <cellStyle name="Comma 6" xfId="62"/>
    <cellStyle name="Comma 6 2" xfId="63"/>
    <cellStyle name="Comma 6 3" xfId="64"/>
    <cellStyle name="Comma 7" xfId="65"/>
    <cellStyle name="Comma 7 2" xfId="66"/>
    <cellStyle name="Comma 7 3" xfId="67"/>
    <cellStyle name="Comma 8" xfId="68"/>
    <cellStyle name="Comma 8 2" xfId="69"/>
    <cellStyle name="Comma 9" xfId="70"/>
    <cellStyle name="Currency 2" xfId="71"/>
    <cellStyle name="Currency 3" xfId="72"/>
    <cellStyle name="Hyperlink" xfId="1" builtinId="8"/>
    <cellStyle name="Hyperlink 2" xfId="49"/>
    <cellStyle name="Normal" xfId="0" builtinId="0"/>
    <cellStyle name="Normal 10" xfId="73"/>
    <cellStyle name="Normal 10 2" xfId="74"/>
    <cellStyle name="Normal 11" xfId="75"/>
    <cellStyle name="Normal 11 2" xfId="76"/>
    <cellStyle name="Normal 12" xfId="77"/>
    <cellStyle name="Normal 13" xfId="78"/>
    <cellStyle name="Normal 14" xfId="79"/>
    <cellStyle name="Normal 15" xfId="80"/>
    <cellStyle name="Normal 16" xfId="81"/>
    <cellStyle name="Normal 17" xfId="82"/>
    <cellStyle name="Normal 18" xfId="83"/>
    <cellStyle name="Normal 2" xfId="4"/>
    <cellStyle name="Normal 2 2" xfId="5"/>
    <cellStyle name="Normal 2 2 2" xfId="8"/>
    <cellStyle name="Normal 2 2 2 2" xfId="13"/>
    <cellStyle name="Normal 2 2 2 2 2" xfId="23"/>
    <cellStyle name="Normal 2 2 2 2 2 2" xfId="34"/>
    <cellStyle name="Normal 2 2 2 2 3" xfId="33"/>
    <cellStyle name="Normal 2 2 2 3" xfId="18"/>
    <cellStyle name="Normal 2 2 2 3 2" xfId="35"/>
    <cellStyle name="Normal 2 2 2 4" xfId="32"/>
    <cellStyle name="Normal 2 3" xfId="10"/>
    <cellStyle name="Normal 2 3 2" xfId="20"/>
    <cellStyle name="Normal 2 3 2 2" xfId="37"/>
    <cellStyle name="Normal 2 3 3" xfId="36"/>
    <cellStyle name="Normal 2 4" xfId="15"/>
    <cellStyle name="Normal 2 4 2" xfId="38"/>
    <cellStyle name="Normal 3" xfId="7"/>
    <cellStyle name="Normal 3 2" xfId="12"/>
    <cellStyle name="Normal 3 2 2" xfId="22"/>
    <cellStyle name="Normal 3 2 2 2" xfId="41"/>
    <cellStyle name="Normal 3 2 3" xfId="40"/>
    <cellStyle name="Normal 3 3" xfId="17"/>
    <cellStyle name="Normal 3 3 2" xfId="42"/>
    <cellStyle name="Normal 3 4" xfId="39"/>
    <cellStyle name="Normal 4" xfId="2"/>
    <cellStyle name="Normal 4 2" xfId="84"/>
    <cellStyle name="Normal 4 3" xfId="85"/>
    <cellStyle name="Normal 5" xfId="3"/>
    <cellStyle name="Normal 5 2" xfId="86"/>
    <cellStyle name="Normal 5 3" xfId="87"/>
    <cellStyle name="Normal 6" xfId="27"/>
    <cellStyle name="Normal 6 2" xfId="88"/>
    <cellStyle name="Normal 6 3" xfId="89"/>
    <cellStyle name="Normal 6 4" xfId="90"/>
    <cellStyle name="Normal 7" xfId="47"/>
    <cellStyle name="Normal 7 2" xfId="91"/>
    <cellStyle name="Normal 7 3" xfId="92"/>
    <cellStyle name="Normal 8" xfId="50"/>
    <cellStyle name="Normal 8 2" xfId="93"/>
    <cellStyle name="Normal 8 3" xfId="94"/>
    <cellStyle name="Normal 8 4" xfId="137"/>
    <cellStyle name="Normal 9" xfId="95"/>
    <cellStyle name="Normal 9 2" xfId="96"/>
    <cellStyle name="Normal 9 3" xfId="97"/>
    <cellStyle name="Note 2" xfId="98"/>
    <cellStyle name="Percent 2" xfId="9"/>
    <cellStyle name="Percent 2 2" xfId="14"/>
    <cellStyle name="Percent 2 2 2" xfId="24"/>
    <cellStyle name="Percent 2 2 2 2" xfId="45"/>
    <cellStyle name="Percent 2 2 3" xfId="44"/>
    <cellStyle name="Percent 2 3" xfId="19"/>
    <cellStyle name="Percent 2 3 2" xfId="46"/>
    <cellStyle name="Percent 2 4" xfId="43"/>
    <cellStyle name="Percent 3" xfId="25"/>
    <cellStyle name="Percent 4" xfId="48"/>
    <cellStyle name="SAPBEXaggData" xfId="99"/>
    <cellStyle name="SAPBEXaggDataEmph" xfId="100"/>
    <cellStyle name="SAPBEXaggItem" xfId="101"/>
    <cellStyle name="SAPBEXaggItemX" xfId="102"/>
    <cellStyle name="SAPBEXchaText" xfId="103"/>
    <cellStyle name="SAPBEXexcBad7" xfId="104"/>
    <cellStyle name="SAPBEXexcBad8" xfId="105"/>
    <cellStyle name="SAPBEXexcBad9" xfId="106"/>
    <cellStyle name="SAPBEXexcCritical4" xfId="107"/>
    <cellStyle name="SAPBEXexcCritical5" xfId="108"/>
    <cellStyle name="SAPBEXexcCritical6" xfId="109"/>
    <cellStyle name="SAPBEXexcGood1" xfId="110"/>
    <cellStyle name="SAPBEXexcGood2" xfId="111"/>
    <cellStyle name="SAPBEXexcGood3" xfId="112"/>
    <cellStyle name="SAPBEXfilterDrill" xfId="113"/>
    <cellStyle name="SAPBEXfilterItem" xfId="114"/>
    <cellStyle name="SAPBEXfilterText" xfId="115"/>
    <cellStyle name="SAPBEXformats" xfId="116"/>
    <cellStyle name="SAPBEXheaderItem" xfId="117"/>
    <cellStyle name="SAPBEXheaderText" xfId="118"/>
    <cellStyle name="SAPBEXHLevel0" xfId="119"/>
    <cellStyle name="SAPBEXHLevel0X" xfId="120"/>
    <cellStyle name="SAPBEXHLevel1" xfId="121"/>
    <cellStyle name="SAPBEXHLevel1X" xfId="122"/>
    <cellStyle name="SAPBEXHLevel2" xfId="123"/>
    <cellStyle name="SAPBEXHLevel2X" xfId="124"/>
    <cellStyle name="SAPBEXHLevel3" xfId="125"/>
    <cellStyle name="SAPBEXHLevel3X" xfId="126"/>
    <cellStyle name="SAPBEXinputData" xfId="156"/>
    <cellStyle name="SAPBEXItemHeader" xfId="157"/>
    <cellStyle name="SAPBEXresData" xfId="127"/>
    <cellStyle name="SAPBEXresDataEmph" xfId="128"/>
    <cellStyle name="SAPBEXresItem" xfId="129"/>
    <cellStyle name="SAPBEXresItemX" xfId="130"/>
    <cellStyle name="SAPBEXstdData" xfId="131"/>
    <cellStyle name="SAPBEXstdDataEmph" xfId="132"/>
    <cellStyle name="SAPBEXstdItem" xfId="133"/>
    <cellStyle name="SAPBEXstdItemX" xfId="134"/>
    <cellStyle name="SAPBEXtitle" xfId="135"/>
    <cellStyle name="SAPBEXunassignedItem" xfId="158"/>
    <cellStyle name="SAPBEXundefined" xfId="136"/>
    <cellStyle name="Sheet Title" xfId="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y_Danar\AppData\Local\Microsoft\Windows\Temporary%20Internet%20Files\Content.Outlook\O7SDNNOC\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roySmith@scdp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topLeftCell="B12" zoomScale="90" zoomScaleNormal="90" workbookViewId="0">
      <selection activeCell="D22" sqref="D22"/>
    </sheetView>
  </sheetViews>
  <sheetFormatPr defaultRowHeight="12.75" x14ac:dyDescent="0.2"/>
  <cols>
    <col min="2" max="2" width="7.7109375" customWidth="1"/>
    <col min="3" max="3" width="31.7109375" customWidth="1"/>
    <col min="4" max="4" width="72" customWidth="1"/>
  </cols>
  <sheetData>
    <row r="2" spans="1:4" ht="15.75" x14ac:dyDescent="0.2">
      <c r="A2" s="4" t="s">
        <v>41</v>
      </c>
    </row>
    <row r="3" spans="1:4" ht="15.75" x14ac:dyDescent="0.2">
      <c r="A3" s="5" t="s">
        <v>42</v>
      </c>
    </row>
    <row r="4" spans="1:4" ht="15.75" x14ac:dyDescent="0.2">
      <c r="A4" s="5" t="s">
        <v>13</v>
      </c>
    </row>
    <row r="5" spans="1:4" ht="15.75" x14ac:dyDescent="0.2">
      <c r="A5" s="5" t="s">
        <v>43</v>
      </c>
    </row>
    <row r="6" spans="1:4" ht="15.75" x14ac:dyDescent="0.2">
      <c r="A6" s="5" t="s">
        <v>44</v>
      </c>
    </row>
    <row r="10" spans="1:4" x14ac:dyDescent="0.2">
      <c r="D10" s="6"/>
    </row>
    <row r="11" spans="1:4" ht="36" x14ac:dyDescent="0.2">
      <c r="D11" s="7" t="s">
        <v>23</v>
      </c>
    </row>
    <row r="12" spans="1:4" ht="36" x14ac:dyDescent="0.55000000000000004">
      <c r="D12" s="8" t="s">
        <v>14</v>
      </c>
    </row>
    <row r="13" spans="1:4" ht="12.75" customHeight="1" x14ac:dyDescent="0.55000000000000004">
      <c r="D13" s="8"/>
    </row>
    <row r="14" spans="1:4" ht="12.75" customHeight="1" x14ac:dyDescent="0.55000000000000004">
      <c r="D14" s="8"/>
    </row>
    <row r="15" spans="1:4" ht="12.75" customHeight="1" x14ac:dyDescent="0.55000000000000004">
      <c r="D15" s="8"/>
    </row>
    <row r="17" spans="1:4" ht="76.5" customHeight="1" x14ac:dyDescent="0.35">
      <c r="A17" s="69" t="s">
        <v>56</v>
      </c>
      <c r="B17" s="70"/>
      <c r="C17" s="70"/>
      <c r="D17" s="70"/>
    </row>
    <row r="18" spans="1:4" ht="15" x14ac:dyDescent="0.2">
      <c r="D18" s="9"/>
    </row>
    <row r="19" spans="1:4" ht="15" x14ac:dyDescent="0.2">
      <c r="D19" s="9"/>
    </row>
    <row r="20" spans="1:4" ht="23.25" x14ac:dyDescent="0.35">
      <c r="D20" s="10"/>
    </row>
    <row r="21" spans="1:4" ht="23.25" x14ac:dyDescent="0.35">
      <c r="C21" s="40" t="s">
        <v>29</v>
      </c>
      <c r="D21" s="38" t="s">
        <v>67</v>
      </c>
    </row>
    <row r="22" spans="1:4" ht="18.75" x14ac:dyDescent="0.3">
      <c r="C22" s="40" t="s">
        <v>30</v>
      </c>
      <c r="D22" s="39">
        <v>42380</v>
      </c>
    </row>
    <row r="23" spans="1:4" ht="18.75" x14ac:dyDescent="0.2">
      <c r="C23" s="59" t="s">
        <v>62</v>
      </c>
      <c r="D23" s="39"/>
    </row>
    <row r="24" spans="1:4" x14ac:dyDescent="0.2">
      <c r="C24" s="61" t="s">
        <v>63</v>
      </c>
      <c r="D24" s="60" t="s">
        <v>68</v>
      </c>
    </row>
    <row r="25" spans="1:4" x14ac:dyDescent="0.2">
      <c r="C25" s="61" t="s">
        <v>64</v>
      </c>
      <c r="D25" s="60" t="s">
        <v>69</v>
      </c>
    </row>
    <row r="26" spans="1:4" x14ac:dyDescent="0.2">
      <c r="C26" s="61" t="s">
        <v>65</v>
      </c>
      <c r="D26" s="64" t="s">
        <v>70</v>
      </c>
    </row>
    <row r="27" spans="1:4" x14ac:dyDescent="0.2">
      <c r="C27" s="61" t="s">
        <v>66</v>
      </c>
      <c r="D27" s="60" t="s">
        <v>125</v>
      </c>
    </row>
  </sheetData>
  <mergeCells count="1">
    <mergeCell ref="A17:D17"/>
  </mergeCells>
  <hyperlinks>
    <hyperlink ref="D26"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
  <sheetViews>
    <sheetView tabSelected="1" topLeftCell="A22" zoomScale="80" zoomScaleNormal="80" workbookViewId="0">
      <selection activeCell="J28" sqref="J28"/>
    </sheetView>
  </sheetViews>
  <sheetFormatPr defaultColWidth="9.140625" defaultRowHeight="15.75" x14ac:dyDescent="0.2"/>
  <cols>
    <col min="1" max="1" width="23.85546875" style="43" customWidth="1"/>
    <col min="2" max="2" width="58.85546875" style="43" customWidth="1"/>
    <col min="3" max="3" width="20.85546875" style="17" customWidth="1"/>
    <col min="4" max="4" width="23" style="17" bestFit="1" customWidth="1"/>
    <col min="5" max="5" width="25.28515625" style="17" bestFit="1" customWidth="1"/>
    <col min="6" max="6" width="22.7109375" style="17" customWidth="1"/>
    <col min="7" max="9" width="24.7109375" style="18" customWidth="1"/>
    <col min="10" max="10" width="64.7109375" style="43" bestFit="1" customWidth="1"/>
    <col min="11" max="15" width="9" style="43" bestFit="1" customWidth="1"/>
    <col min="16" max="16" width="6.140625" style="43" bestFit="1" customWidth="1"/>
    <col min="17" max="16384" width="9.140625" style="43"/>
  </cols>
  <sheetData>
    <row r="1" spans="1:9" ht="100.5" customHeight="1" x14ac:dyDescent="0.2">
      <c r="A1" s="78" t="s">
        <v>58</v>
      </c>
      <c r="B1" s="79"/>
      <c r="C1" s="79"/>
      <c r="D1" s="79"/>
      <c r="E1" s="79"/>
      <c r="F1" s="79"/>
      <c r="G1" s="79"/>
      <c r="H1" s="79"/>
      <c r="I1" s="79"/>
    </row>
    <row r="3" spans="1:9" s="46" customFormat="1" x14ac:dyDescent="0.2">
      <c r="A3" s="72" t="s">
        <v>1</v>
      </c>
      <c r="B3" s="73"/>
      <c r="C3" s="74" t="str">
        <f>'Cover Page'!$D$21</f>
        <v>Department of Public Safety</v>
      </c>
      <c r="D3" s="80"/>
      <c r="E3" s="35"/>
      <c r="H3" s="65"/>
      <c r="I3" s="65"/>
    </row>
    <row r="4" spans="1:9" s="46" customFormat="1" x14ac:dyDescent="0.2">
      <c r="A4" s="72" t="s">
        <v>2</v>
      </c>
      <c r="B4" s="73"/>
      <c r="C4" s="87">
        <v>42380</v>
      </c>
      <c r="D4" s="80"/>
      <c r="E4" s="35"/>
      <c r="H4" s="65"/>
      <c r="I4" s="65"/>
    </row>
    <row r="5" spans="1:9" s="46" customFormat="1" x14ac:dyDescent="0.2">
      <c r="A5" s="72" t="s">
        <v>3</v>
      </c>
      <c r="B5" s="73"/>
      <c r="C5" s="74" t="s">
        <v>36</v>
      </c>
      <c r="D5" s="80"/>
      <c r="E5" s="35"/>
      <c r="H5" s="65"/>
      <c r="I5" s="65"/>
    </row>
    <row r="6" spans="1:9" s="49" customFormat="1" x14ac:dyDescent="0.2">
      <c r="A6" s="30"/>
      <c r="B6" s="50"/>
      <c r="C6" s="15"/>
      <c r="D6" s="35"/>
      <c r="E6" s="35"/>
      <c r="H6" s="65"/>
      <c r="I6" s="65"/>
    </row>
    <row r="7" spans="1:9" s="49" customFormat="1" ht="33" customHeight="1" x14ac:dyDescent="0.2">
      <c r="A7" s="71" t="s">
        <v>60</v>
      </c>
      <c r="B7" s="75"/>
      <c r="C7" s="75"/>
      <c r="D7" s="75"/>
      <c r="E7" s="75"/>
      <c r="F7" s="75"/>
      <c r="G7" s="75"/>
      <c r="H7" s="75"/>
      <c r="I7" s="75"/>
    </row>
    <row r="8" spans="1:9" s="14" customFormat="1" x14ac:dyDescent="0.2">
      <c r="A8" s="12"/>
      <c r="B8" s="13"/>
      <c r="C8" s="51"/>
      <c r="D8" s="13"/>
      <c r="E8" s="13"/>
      <c r="F8" s="13"/>
      <c r="G8" s="13"/>
      <c r="H8" s="13"/>
      <c r="I8" s="13"/>
    </row>
    <row r="9" spans="1:9" ht="88.5" customHeight="1" x14ac:dyDescent="0.2">
      <c r="A9" s="81" t="s">
        <v>57</v>
      </c>
      <c r="B9" s="82"/>
      <c r="C9" s="82"/>
      <c r="D9" s="82"/>
      <c r="E9" s="82"/>
      <c r="F9" s="82"/>
      <c r="G9" s="82"/>
      <c r="H9" s="82"/>
      <c r="I9" s="82"/>
    </row>
    <row r="10" spans="1:9" ht="106.5" customHeight="1" x14ac:dyDescent="0.2">
      <c r="A10" s="81" t="s">
        <v>61</v>
      </c>
      <c r="B10" s="82"/>
      <c r="C10" s="82"/>
      <c r="D10" s="82"/>
      <c r="E10" s="82"/>
      <c r="F10" s="82"/>
      <c r="G10" s="82"/>
      <c r="H10" s="82"/>
      <c r="I10" s="82"/>
    </row>
    <row r="12" spans="1:9" x14ac:dyDescent="0.2">
      <c r="A12" s="16"/>
      <c r="B12" s="29" t="s">
        <v>31</v>
      </c>
      <c r="C12" s="52"/>
      <c r="D12" s="83" t="s">
        <v>16</v>
      </c>
      <c r="E12" s="84"/>
      <c r="F12" s="84"/>
      <c r="G12" s="84"/>
      <c r="H12" s="84"/>
      <c r="I12" s="84"/>
    </row>
    <row r="13" spans="1:9" x14ac:dyDescent="0.2">
      <c r="B13" s="15"/>
      <c r="C13" s="36"/>
      <c r="D13" s="11"/>
      <c r="E13" s="11"/>
      <c r="F13" s="11"/>
      <c r="G13" s="11"/>
      <c r="H13" s="68"/>
      <c r="I13" s="68"/>
    </row>
    <row r="14" spans="1:9" ht="88.9" customHeight="1" x14ac:dyDescent="0.2">
      <c r="A14" s="85" t="s">
        <v>59</v>
      </c>
      <c r="B14" s="48" t="s">
        <v>26</v>
      </c>
      <c r="C14" s="105" t="s">
        <v>0</v>
      </c>
      <c r="D14" s="106" t="s">
        <v>115</v>
      </c>
      <c r="E14" s="106" t="s">
        <v>116</v>
      </c>
      <c r="F14" s="106" t="s">
        <v>117</v>
      </c>
      <c r="G14" s="106" t="s">
        <v>118</v>
      </c>
      <c r="H14" s="106" t="s">
        <v>119</v>
      </c>
      <c r="I14" s="106" t="s">
        <v>128</v>
      </c>
    </row>
    <row r="15" spans="1:9" ht="56.45" customHeight="1" x14ac:dyDescent="0.2">
      <c r="A15" s="86"/>
      <c r="B15" s="32" t="s">
        <v>48</v>
      </c>
      <c r="C15" s="105" t="s">
        <v>0</v>
      </c>
      <c r="D15" s="106" t="s">
        <v>4</v>
      </c>
      <c r="E15" s="106" t="s">
        <v>121</v>
      </c>
      <c r="F15" s="106" t="s">
        <v>122</v>
      </c>
      <c r="G15" s="106" t="s">
        <v>121</v>
      </c>
      <c r="H15" s="106" t="s">
        <v>4</v>
      </c>
      <c r="I15" s="106" t="s">
        <v>129</v>
      </c>
    </row>
    <row r="16" spans="1:9" ht="34.5" customHeight="1" thickBot="1" x14ac:dyDescent="0.25">
      <c r="A16" s="44"/>
      <c r="B16" s="45" t="s">
        <v>32</v>
      </c>
      <c r="C16" s="105" t="s">
        <v>0</v>
      </c>
      <c r="D16" s="107" t="s">
        <v>120</v>
      </c>
      <c r="E16" s="107" t="s">
        <v>120</v>
      </c>
      <c r="F16" s="107" t="s">
        <v>120</v>
      </c>
      <c r="G16" s="107" t="s">
        <v>123</v>
      </c>
      <c r="H16" s="107" t="s">
        <v>124</v>
      </c>
      <c r="I16" s="107" t="s">
        <v>124</v>
      </c>
    </row>
    <row r="17" spans="1:18" ht="16.5" thickBot="1" x14ac:dyDescent="0.25">
      <c r="A17" s="47"/>
      <c r="B17" s="28" t="s">
        <v>17</v>
      </c>
      <c r="C17" s="53"/>
      <c r="D17" s="19"/>
      <c r="E17" s="19"/>
      <c r="F17" s="19"/>
      <c r="G17" s="20"/>
      <c r="H17" s="20"/>
      <c r="I17" s="20"/>
    </row>
    <row r="18" spans="1:18" x14ac:dyDescent="0.2">
      <c r="A18" s="21"/>
      <c r="B18" s="27" t="s">
        <v>49</v>
      </c>
      <c r="C18" s="88">
        <f>SUM(D18:I18)</f>
        <v>27538154</v>
      </c>
      <c r="D18" s="108">
        <v>1009161</v>
      </c>
      <c r="E18" s="108">
        <f>13316010+947454+2367950</f>
        <v>16631414</v>
      </c>
      <c r="F18" s="108">
        <v>7963603</v>
      </c>
      <c r="G18" s="108">
        <v>0</v>
      </c>
      <c r="H18" s="108">
        <v>1933976</v>
      </c>
      <c r="I18" s="108">
        <v>0</v>
      </c>
    </row>
    <row r="19" spans="1:18" ht="36" customHeight="1" x14ac:dyDescent="0.2">
      <c r="A19" s="22"/>
      <c r="B19" s="23" t="s">
        <v>52</v>
      </c>
      <c r="C19" s="89">
        <f>SUM(D19:I19)</f>
        <v>3890591</v>
      </c>
      <c r="D19" s="108">
        <v>1009161</v>
      </c>
      <c r="E19" s="109">
        <v>947454</v>
      </c>
      <c r="F19" s="109">
        <v>0</v>
      </c>
      <c r="G19" s="109">
        <v>0</v>
      </c>
      <c r="H19" s="109">
        <v>1933976</v>
      </c>
      <c r="I19" s="109">
        <v>0</v>
      </c>
    </row>
    <row r="20" spans="1:18" s="41" customFormat="1" ht="56.25" customHeight="1" thickBot="1" x14ac:dyDescent="0.25">
      <c r="A20" s="57"/>
      <c r="B20" s="58" t="s">
        <v>24</v>
      </c>
      <c r="C20" s="90" t="s">
        <v>50</v>
      </c>
      <c r="D20" s="110"/>
      <c r="E20" s="109" t="s">
        <v>126</v>
      </c>
      <c r="F20" s="109"/>
      <c r="G20" s="109"/>
      <c r="H20" s="109"/>
      <c r="I20" s="109"/>
    </row>
    <row r="21" spans="1:18" ht="18" customHeight="1" thickBot="1" x14ac:dyDescent="0.25">
      <c r="A21" s="22"/>
      <c r="B21" s="28" t="s">
        <v>37</v>
      </c>
      <c r="C21" s="53"/>
      <c r="D21" s="19"/>
      <c r="E21" s="19"/>
      <c r="F21" s="19"/>
      <c r="G21" s="20"/>
      <c r="H21" s="20"/>
      <c r="I21" s="20"/>
    </row>
    <row r="22" spans="1:18" ht="24.75" customHeight="1" thickBot="1" x14ac:dyDescent="0.25">
      <c r="A22" s="22"/>
      <c r="B22" s="27" t="s">
        <v>25</v>
      </c>
      <c r="C22" s="88">
        <f>SUM(D22:I22)</f>
        <v>166337904</v>
      </c>
      <c r="D22" s="109">
        <v>82274314</v>
      </c>
      <c r="E22" s="109">
        <f>44158305+5696886</f>
        <v>49855191</v>
      </c>
      <c r="F22" s="109">
        <v>30471399</v>
      </c>
      <c r="G22" s="109">
        <v>1800000</v>
      </c>
      <c r="H22" s="109">
        <v>1169000</v>
      </c>
      <c r="I22" s="109">
        <v>768000</v>
      </c>
    </row>
    <row r="23" spans="1:18" ht="16.5" thickBot="1" x14ac:dyDescent="0.25">
      <c r="A23" s="47"/>
      <c r="B23" s="28" t="s">
        <v>27</v>
      </c>
      <c r="C23" s="53"/>
      <c r="D23" s="111"/>
      <c r="E23" s="111"/>
      <c r="F23" s="112"/>
      <c r="G23" s="113"/>
      <c r="H23" s="113"/>
      <c r="I23" s="113"/>
    </row>
    <row r="24" spans="1:18" ht="69" customHeight="1" x14ac:dyDescent="0.2">
      <c r="A24" s="47"/>
      <c r="B24" s="34" t="s">
        <v>38</v>
      </c>
      <c r="C24" s="91">
        <f>SUM(D24:I24)</f>
        <v>170228495</v>
      </c>
      <c r="D24" s="108">
        <f>D22+D19</f>
        <v>83283475</v>
      </c>
      <c r="E24" s="108">
        <f t="shared" ref="E24:G24" si="0">E22+E19</f>
        <v>50802645</v>
      </c>
      <c r="F24" s="108">
        <f t="shared" si="0"/>
        <v>30471399</v>
      </c>
      <c r="G24" s="108">
        <f t="shared" si="0"/>
        <v>1800000</v>
      </c>
      <c r="H24" s="108">
        <f t="shared" ref="H24" si="1">H22+H19</f>
        <v>3102976</v>
      </c>
      <c r="I24" s="108">
        <v>768000</v>
      </c>
    </row>
    <row r="25" spans="1:18" ht="15.75" customHeight="1" x14ac:dyDescent="0.2">
      <c r="A25" s="21"/>
      <c r="B25" s="47"/>
      <c r="C25" s="54"/>
      <c r="D25" s="15"/>
      <c r="E25" s="15"/>
      <c r="F25" s="26"/>
      <c r="G25" s="15"/>
      <c r="H25" s="15"/>
      <c r="I25" s="15"/>
    </row>
    <row r="26" spans="1:18" x14ac:dyDescent="0.2">
      <c r="A26" s="16"/>
      <c r="B26" s="29" t="s">
        <v>46</v>
      </c>
      <c r="C26" s="52"/>
      <c r="D26" s="83" t="s">
        <v>16</v>
      </c>
      <c r="E26" s="84"/>
      <c r="F26" s="84"/>
      <c r="G26" s="84"/>
      <c r="H26" s="84"/>
      <c r="I26" s="84"/>
    </row>
    <row r="27" spans="1:18" x14ac:dyDescent="0.2">
      <c r="A27" s="21"/>
      <c r="B27" s="47"/>
      <c r="C27" s="54"/>
      <c r="D27" s="15"/>
      <c r="E27" s="15"/>
      <c r="F27" s="26"/>
      <c r="G27" s="15"/>
      <c r="H27" s="15"/>
      <c r="I27" s="15"/>
    </row>
    <row r="28" spans="1:18" ht="80.45" customHeight="1" x14ac:dyDescent="0.2">
      <c r="A28" s="76" t="s">
        <v>45</v>
      </c>
      <c r="B28" s="48" t="s">
        <v>53</v>
      </c>
      <c r="C28" s="97" t="str">
        <f>C14</f>
        <v>Totals</v>
      </c>
      <c r="D28" s="98" t="str">
        <f>D14</f>
        <v>General Fund</v>
      </c>
      <c r="E28" s="98" t="str">
        <f t="shared" ref="E28:G28" si="2">E14</f>
        <v>Earmarked Funds</v>
      </c>
      <c r="F28" s="98" t="str">
        <f t="shared" si="2"/>
        <v>Federal Funds</v>
      </c>
      <c r="G28" s="98" t="str">
        <f t="shared" si="2"/>
        <v>Capital Reserve</v>
      </c>
      <c r="H28" s="98" t="str">
        <f t="shared" ref="H28" si="3">H14</f>
        <v>General Fund - Non-Recurring</v>
      </c>
      <c r="I28" s="98" t="s">
        <v>128</v>
      </c>
      <c r="J28" s="15"/>
      <c r="K28" s="15"/>
      <c r="L28" s="15"/>
      <c r="M28" s="15"/>
      <c r="N28" s="15"/>
      <c r="O28" s="15"/>
      <c r="P28" s="15"/>
      <c r="Q28" s="15"/>
      <c r="R28" s="15"/>
    </row>
    <row r="29" spans="1:18" ht="68.45" hidden="1" customHeight="1" x14ac:dyDescent="0.2">
      <c r="A29" s="77"/>
      <c r="B29" s="32" t="s">
        <v>54</v>
      </c>
      <c r="C29" s="97" t="str">
        <f t="shared" ref="C29:G29" si="4">C15</f>
        <v>Totals</v>
      </c>
      <c r="D29" s="98" t="str">
        <f t="shared" si="4"/>
        <v>State</v>
      </c>
      <c r="E29" s="98" t="str">
        <f t="shared" si="4"/>
        <v>Other</v>
      </c>
      <c r="F29" s="98" t="str">
        <f t="shared" si="4"/>
        <v xml:space="preserve">Federal </v>
      </c>
      <c r="G29" s="98" t="str">
        <f t="shared" si="4"/>
        <v>Other</v>
      </c>
      <c r="H29" s="98" t="str">
        <f t="shared" ref="H29" si="5">H15</f>
        <v>State</v>
      </c>
      <c r="I29" s="98"/>
      <c r="J29" s="15"/>
      <c r="K29" s="15"/>
      <c r="L29" s="15"/>
      <c r="M29" s="15"/>
      <c r="N29" s="15"/>
      <c r="O29" s="15"/>
      <c r="P29" s="15"/>
      <c r="Q29" s="15"/>
      <c r="R29" s="15"/>
    </row>
    <row r="30" spans="1:18" s="41" customFormat="1" ht="31.5" hidden="1" x14ac:dyDescent="0.2">
      <c r="A30" s="57"/>
      <c r="B30" s="42" t="s">
        <v>39</v>
      </c>
      <c r="C30" s="99" t="s">
        <v>28</v>
      </c>
      <c r="D30" s="100"/>
      <c r="E30" s="100"/>
      <c r="F30" s="100"/>
      <c r="G30" s="100"/>
      <c r="H30" s="100"/>
      <c r="I30" s="100"/>
      <c r="J30" s="37"/>
      <c r="K30" s="37"/>
      <c r="L30" s="37"/>
      <c r="M30" s="37"/>
      <c r="N30" s="37"/>
      <c r="O30" s="37"/>
      <c r="P30" s="37"/>
      <c r="Q30" s="37"/>
      <c r="R30" s="37"/>
    </row>
    <row r="31" spans="1:18" ht="53.25" customHeight="1" x14ac:dyDescent="0.2">
      <c r="A31" s="22"/>
      <c r="B31" s="25" t="s">
        <v>55</v>
      </c>
      <c r="C31" s="97">
        <f>C24</f>
        <v>170228495</v>
      </c>
      <c r="D31" s="101">
        <f t="shared" ref="D31:G31" si="6">D24</f>
        <v>83283475</v>
      </c>
      <c r="E31" s="101">
        <f t="shared" si="6"/>
        <v>50802645</v>
      </c>
      <c r="F31" s="101">
        <f t="shared" si="6"/>
        <v>30471399</v>
      </c>
      <c r="G31" s="101">
        <f t="shared" si="6"/>
        <v>1800000</v>
      </c>
      <c r="H31" s="101">
        <f t="shared" ref="H31" si="7">H24</f>
        <v>3102976</v>
      </c>
      <c r="I31" s="101">
        <v>768000</v>
      </c>
      <c r="J31" s="15"/>
      <c r="K31" s="15"/>
      <c r="L31" s="15"/>
      <c r="M31" s="15"/>
      <c r="N31" s="15"/>
      <c r="O31" s="15"/>
      <c r="P31" s="15"/>
      <c r="Q31" s="15"/>
      <c r="R31" s="15"/>
    </row>
    <row r="32" spans="1:18" s="41" customFormat="1" ht="54" customHeight="1" thickBot="1" x14ac:dyDescent="0.25">
      <c r="A32" s="31"/>
      <c r="B32" s="56" t="s">
        <v>15</v>
      </c>
      <c r="C32" s="102" t="s">
        <v>28</v>
      </c>
      <c r="D32" s="103"/>
      <c r="E32" s="103"/>
      <c r="F32" s="104"/>
      <c r="G32" s="103"/>
      <c r="H32" s="103"/>
      <c r="I32" s="103"/>
    </row>
    <row r="33" spans="1:9" ht="16.5" thickBot="1" x14ac:dyDescent="0.25">
      <c r="A33" s="47"/>
      <c r="B33" s="28" t="s">
        <v>40</v>
      </c>
      <c r="C33" s="53"/>
      <c r="D33" s="24"/>
      <c r="E33" s="24"/>
      <c r="F33" s="1"/>
      <c r="G33" s="33"/>
      <c r="H33" s="33"/>
      <c r="I33" s="117"/>
    </row>
    <row r="34" spans="1:9" ht="31.5" x14ac:dyDescent="0.2">
      <c r="A34" s="47"/>
      <c r="B34" s="115" t="s">
        <v>71</v>
      </c>
      <c r="C34" s="114">
        <f>SUM(D34:I34)</f>
        <v>45575083</v>
      </c>
      <c r="D34" s="116">
        <v>30781508</v>
      </c>
      <c r="E34" s="95">
        <v>10308675</v>
      </c>
      <c r="F34" s="95">
        <v>4484900</v>
      </c>
      <c r="G34" s="95"/>
      <c r="H34" s="95"/>
      <c r="I34" s="95"/>
    </row>
    <row r="35" spans="1:9" s="62" customFormat="1" x14ac:dyDescent="0.2">
      <c r="A35" s="63"/>
      <c r="B35" s="92" t="s">
        <v>73</v>
      </c>
      <c r="C35" s="114">
        <f t="shared" ref="C35:C83" si="8">SUM(D35:I35)</f>
        <v>16403118</v>
      </c>
      <c r="D35" s="94">
        <v>10558043</v>
      </c>
      <c r="E35" s="95">
        <v>4136175</v>
      </c>
      <c r="F35" s="95">
        <v>1708900</v>
      </c>
      <c r="G35" s="95"/>
      <c r="H35" s="95"/>
      <c r="I35" s="95"/>
    </row>
    <row r="36" spans="1:9" s="62" customFormat="1" x14ac:dyDescent="0.2">
      <c r="A36" s="63"/>
      <c r="B36" s="92" t="s">
        <v>72</v>
      </c>
      <c r="C36" s="114">
        <f t="shared" si="8"/>
        <v>16403118</v>
      </c>
      <c r="D36" s="94">
        <v>10558043</v>
      </c>
      <c r="E36" s="95">
        <v>4136175</v>
      </c>
      <c r="F36" s="95">
        <v>1708900</v>
      </c>
      <c r="G36" s="95"/>
      <c r="H36" s="95"/>
      <c r="I36" s="95"/>
    </row>
    <row r="37" spans="1:9" s="62" customFormat="1" ht="47.25" x14ac:dyDescent="0.2">
      <c r="A37" s="63"/>
      <c r="B37" s="92" t="s">
        <v>74</v>
      </c>
      <c r="C37" s="114">
        <f t="shared" si="8"/>
        <v>15183075</v>
      </c>
      <c r="D37" s="94">
        <v>128000</v>
      </c>
      <c r="E37" s="95">
        <v>765075</v>
      </c>
      <c r="F37" s="95">
        <v>14290000</v>
      </c>
      <c r="G37" s="95"/>
      <c r="H37" s="95"/>
      <c r="I37" s="95"/>
    </row>
    <row r="38" spans="1:9" s="62" customFormat="1" ht="31.5" x14ac:dyDescent="0.2">
      <c r="A38" s="63"/>
      <c r="B38" s="92" t="s">
        <v>75</v>
      </c>
      <c r="C38" s="114">
        <f t="shared" si="8"/>
        <v>4255673</v>
      </c>
      <c r="D38" s="94">
        <v>1105733</v>
      </c>
      <c r="E38" s="95">
        <v>2001106</v>
      </c>
      <c r="F38" s="95">
        <v>1126353</v>
      </c>
      <c r="G38" s="95"/>
      <c r="H38" s="95">
        <v>22481</v>
      </c>
      <c r="I38" s="95"/>
    </row>
    <row r="39" spans="1:9" s="62" customFormat="1" ht="31.5" x14ac:dyDescent="0.2">
      <c r="A39" s="63"/>
      <c r="B39" s="92" t="s">
        <v>76</v>
      </c>
      <c r="C39" s="114">
        <f t="shared" si="8"/>
        <v>211525</v>
      </c>
      <c r="D39" s="94">
        <v>55000</v>
      </c>
      <c r="E39" s="95">
        <v>93525</v>
      </c>
      <c r="F39" s="95">
        <v>63000</v>
      </c>
      <c r="G39" s="95"/>
      <c r="H39" s="95"/>
      <c r="I39" s="95"/>
    </row>
    <row r="40" spans="1:9" ht="31.5" x14ac:dyDescent="0.2">
      <c r="A40" s="47"/>
      <c r="B40" s="92" t="s">
        <v>77</v>
      </c>
      <c r="C40" s="114">
        <f t="shared" si="8"/>
        <v>6983659</v>
      </c>
      <c r="D40" s="94">
        <v>1656133</v>
      </c>
      <c r="E40" s="96">
        <v>3189180</v>
      </c>
      <c r="F40" s="96">
        <v>1938346</v>
      </c>
      <c r="G40" s="96"/>
      <c r="H40" s="96">
        <v>200000</v>
      </c>
      <c r="I40" s="96"/>
    </row>
    <row r="41" spans="1:9" x14ac:dyDescent="0.2">
      <c r="A41" s="47"/>
      <c r="B41" s="92" t="s">
        <v>78</v>
      </c>
      <c r="C41" s="114">
        <f t="shared" si="8"/>
        <v>22277543</v>
      </c>
      <c r="D41" s="94">
        <v>8254200</v>
      </c>
      <c r="E41" s="96">
        <v>6865750</v>
      </c>
      <c r="F41" s="96">
        <v>2075000</v>
      </c>
      <c r="G41" s="96">
        <v>1800000</v>
      </c>
      <c r="H41" s="96">
        <v>2514593</v>
      </c>
      <c r="I41" s="96">
        <v>768000</v>
      </c>
    </row>
    <row r="42" spans="1:9" ht="31.5" x14ac:dyDescent="0.2">
      <c r="A42" s="47"/>
      <c r="B42" s="92" t="s">
        <v>79</v>
      </c>
      <c r="C42" s="114">
        <f t="shared" si="8"/>
        <v>8506046</v>
      </c>
      <c r="D42" s="94">
        <v>5271546</v>
      </c>
      <c r="E42" s="96">
        <v>2057500</v>
      </c>
      <c r="F42" s="96">
        <v>1177000</v>
      </c>
      <c r="G42" s="96"/>
      <c r="H42" s="96"/>
      <c r="I42" s="96"/>
    </row>
    <row r="43" spans="1:9" ht="47.25" x14ac:dyDescent="0.2">
      <c r="A43" s="47"/>
      <c r="B43" s="92" t="s">
        <v>80</v>
      </c>
      <c r="C43" s="114">
        <f t="shared" si="8"/>
        <v>1570000</v>
      </c>
      <c r="D43" s="94">
        <v>320000</v>
      </c>
      <c r="E43" s="96"/>
      <c r="F43" s="96">
        <v>1250000</v>
      </c>
      <c r="G43" s="96"/>
      <c r="H43" s="96"/>
      <c r="I43" s="96"/>
    </row>
    <row r="44" spans="1:9" s="62" customFormat="1" x14ac:dyDescent="0.2">
      <c r="A44" s="63"/>
      <c r="B44" s="92" t="s">
        <v>81</v>
      </c>
      <c r="C44" s="114">
        <f t="shared" si="8"/>
        <v>0</v>
      </c>
      <c r="D44" s="94"/>
      <c r="E44" s="96"/>
      <c r="F44" s="96"/>
      <c r="G44" s="96"/>
      <c r="H44" s="96"/>
      <c r="I44" s="96"/>
    </row>
    <row r="45" spans="1:9" s="62" customFormat="1" x14ac:dyDescent="0.2">
      <c r="A45" s="63"/>
      <c r="B45" s="92" t="s">
        <v>82</v>
      </c>
      <c r="C45" s="114">
        <f t="shared" si="8"/>
        <v>0</v>
      </c>
      <c r="D45" s="94"/>
      <c r="E45" s="96"/>
      <c r="F45" s="96"/>
      <c r="G45" s="96"/>
      <c r="H45" s="96"/>
      <c r="I45" s="96"/>
    </row>
    <row r="46" spans="1:9" s="62" customFormat="1" ht="47.25" x14ac:dyDescent="0.2">
      <c r="A46" s="63"/>
      <c r="B46" s="92" t="s">
        <v>83</v>
      </c>
      <c r="C46" s="114">
        <f t="shared" si="8"/>
        <v>125000</v>
      </c>
      <c r="D46" s="94">
        <v>125000</v>
      </c>
      <c r="E46" s="96"/>
      <c r="F46" s="96"/>
      <c r="G46" s="96"/>
      <c r="H46" s="96"/>
      <c r="I46" s="96"/>
    </row>
    <row r="47" spans="1:9" s="62" customFormat="1" x14ac:dyDescent="0.2">
      <c r="A47" s="63"/>
      <c r="B47" s="92" t="s">
        <v>84</v>
      </c>
      <c r="C47" s="114">
        <f t="shared" si="8"/>
        <v>0</v>
      </c>
      <c r="D47" s="94"/>
      <c r="E47" s="96"/>
      <c r="F47" s="96"/>
      <c r="G47" s="96"/>
      <c r="H47" s="96"/>
      <c r="I47" s="96"/>
    </row>
    <row r="48" spans="1:9" s="62" customFormat="1" ht="31.5" x14ac:dyDescent="0.2">
      <c r="A48" s="63"/>
      <c r="B48" s="93" t="s">
        <v>85</v>
      </c>
      <c r="C48" s="114">
        <f t="shared" si="8"/>
        <v>0</v>
      </c>
      <c r="D48" s="94"/>
      <c r="E48" s="96"/>
      <c r="F48" s="96"/>
      <c r="G48" s="96"/>
      <c r="H48" s="96"/>
      <c r="I48" s="96"/>
    </row>
    <row r="49" spans="1:9" s="62" customFormat="1" x14ac:dyDescent="0.2">
      <c r="A49" s="63"/>
      <c r="B49" s="92" t="s">
        <v>114</v>
      </c>
      <c r="C49" s="114">
        <f t="shared" si="8"/>
        <v>0</v>
      </c>
      <c r="D49" s="94"/>
      <c r="E49" s="96"/>
      <c r="F49" s="96"/>
      <c r="G49" s="96"/>
      <c r="H49" s="96"/>
      <c r="I49" s="96"/>
    </row>
    <row r="50" spans="1:9" s="62" customFormat="1" ht="31.5" x14ac:dyDescent="0.2">
      <c r="A50" s="63"/>
      <c r="B50" s="92" t="s">
        <v>111</v>
      </c>
      <c r="C50" s="114">
        <f t="shared" si="8"/>
        <v>4000</v>
      </c>
      <c r="D50" s="94">
        <v>2500</v>
      </c>
      <c r="E50" s="96">
        <v>1500</v>
      </c>
      <c r="F50" s="96"/>
      <c r="G50" s="96"/>
      <c r="H50" s="96"/>
      <c r="I50" s="96"/>
    </row>
    <row r="51" spans="1:9" s="62" customFormat="1" x14ac:dyDescent="0.2">
      <c r="A51" s="63"/>
      <c r="B51" s="92" t="s">
        <v>113</v>
      </c>
      <c r="C51" s="114">
        <f t="shared" si="8"/>
        <v>46500</v>
      </c>
      <c r="D51" s="94">
        <v>45000</v>
      </c>
      <c r="E51" s="96">
        <v>1500</v>
      </c>
      <c r="F51" s="96"/>
      <c r="G51" s="96"/>
      <c r="H51" s="96"/>
      <c r="I51" s="96"/>
    </row>
    <row r="52" spans="1:9" s="62" customFormat="1" ht="31.5" x14ac:dyDescent="0.2">
      <c r="A52" s="63"/>
      <c r="B52" s="92" t="s">
        <v>110</v>
      </c>
      <c r="C52" s="114">
        <f t="shared" si="8"/>
        <v>357500</v>
      </c>
      <c r="D52" s="94">
        <v>355000</v>
      </c>
      <c r="E52" s="96">
        <v>2500</v>
      </c>
      <c r="F52" s="96"/>
      <c r="G52" s="96"/>
      <c r="H52" s="96"/>
      <c r="I52" s="96"/>
    </row>
    <row r="53" spans="1:9" s="62" customFormat="1" x14ac:dyDescent="0.2">
      <c r="A53" s="63"/>
      <c r="B53" s="92" t="s">
        <v>112</v>
      </c>
      <c r="C53" s="114">
        <f t="shared" si="8"/>
        <v>4219000</v>
      </c>
      <c r="D53" s="94">
        <v>3670000</v>
      </c>
      <c r="E53" s="96">
        <v>400000</v>
      </c>
      <c r="F53" s="96">
        <v>149000</v>
      </c>
      <c r="G53" s="96"/>
      <c r="H53" s="96"/>
      <c r="I53" s="96"/>
    </row>
    <row r="54" spans="1:9" s="62" customFormat="1" ht="47.25" x14ac:dyDescent="0.2">
      <c r="A54" s="63"/>
      <c r="B54" s="92" t="s">
        <v>109</v>
      </c>
      <c r="C54" s="114">
        <f t="shared" si="8"/>
        <v>2500</v>
      </c>
      <c r="D54" s="94">
        <v>2500</v>
      </c>
      <c r="E54" s="96"/>
      <c r="F54" s="96"/>
      <c r="G54" s="96"/>
      <c r="H54" s="96"/>
      <c r="I54" s="96"/>
    </row>
    <row r="55" spans="1:9" s="62" customFormat="1" ht="31.5" x14ac:dyDescent="0.2">
      <c r="A55" s="63"/>
      <c r="B55" s="92" t="s">
        <v>108</v>
      </c>
      <c r="C55" s="114">
        <f t="shared" si="8"/>
        <v>0</v>
      </c>
      <c r="D55" s="94"/>
      <c r="E55" s="96"/>
      <c r="F55" s="96"/>
      <c r="G55" s="96"/>
      <c r="H55" s="96"/>
      <c r="I55" s="96"/>
    </row>
    <row r="56" spans="1:9" s="62" customFormat="1" ht="47.25" x14ac:dyDescent="0.2">
      <c r="A56" s="63"/>
      <c r="B56" s="92" t="s">
        <v>107</v>
      </c>
      <c r="C56" s="114">
        <f t="shared" si="8"/>
        <v>825000</v>
      </c>
      <c r="D56" s="94">
        <v>750000</v>
      </c>
      <c r="E56" s="96">
        <v>75000</v>
      </c>
      <c r="F56" s="96"/>
      <c r="G56" s="96"/>
      <c r="H56" s="96"/>
      <c r="I56" s="96"/>
    </row>
    <row r="57" spans="1:9" s="62" customFormat="1" ht="31.5" x14ac:dyDescent="0.2">
      <c r="A57" s="63"/>
      <c r="B57" s="92" t="s">
        <v>106</v>
      </c>
      <c r="C57" s="114">
        <f t="shared" si="8"/>
        <v>0</v>
      </c>
      <c r="D57" s="94"/>
      <c r="E57" s="96"/>
      <c r="F57" s="96"/>
      <c r="G57" s="96"/>
      <c r="H57" s="96"/>
      <c r="I57" s="96"/>
    </row>
    <row r="58" spans="1:9" s="62" customFormat="1" x14ac:dyDescent="0.2">
      <c r="A58" s="63"/>
      <c r="B58" s="92" t="s">
        <v>105</v>
      </c>
      <c r="C58" s="114">
        <f t="shared" si="8"/>
        <v>15000</v>
      </c>
      <c r="D58" s="94">
        <v>15000</v>
      </c>
      <c r="E58" s="96"/>
      <c r="F58" s="96"/>
      <c r="G58" s="96"/>
      <c r="H58" s="96"/>
      <c r="I58" s="96"/>
    </row>
    <row r="59" spans="1:9" s="62" customFormat="1" ht="31.5" x14ac:dyDescent="0.2">
      <c r="A59" s="63"/>
      <c r="B59" s="92" t="s">
        <v>104</v>
      </c>
      <c r="C59" s="114">
        <f t="shared" si="8"/>
        <v>1825000</v>
      </c>
      <c r="D59" s="94">
        <v>1100000</v>
      </c>
      <c r="E59" s="96">
        <v>725000</v>
      </c>
      <c r="F59" s="96"/>
      <c r="G59" s="96"/>
      <c r="H59" s="96"/>
      <c r="I59" s="96"/>
    </row>
    <row r="60" spans="1:9" s="62" customFormat="1" ht="33" customHeight="1" x14ac:dyDescent="0.2">
      <c r="A60" s="63"/>
      <c r="B60" s="92" t="s">
        <v>103</v>
      </c>
      <c r="C60" s="114">
        <f t="shared" si="8"/>
        <v>0</v>
      </c>
      <c r="D60" s="94">
        <v>0</v>
      </c>
      <c r="E60" s="96">
        <v>0</v>
      </c>
      <c r="F60" s="96"/>
      <c r="G60" s="96"/>
      <c r="H60" s="96"/>
      <c r="I60" s="96"/>
    </row>
    <row r="61" spans="1:9" s="62" customFormat="1" ht="47.25" x14ac:dyDescent="0.2">
      <c r="A61" s="63"/>
      <c r="B61" s="92" t="s">
        <v>102</v>
      </c>
      <c r="C61" s="114">
        <f t="shared" si="8"/>
        <v>0</v>
      </c>
      <c r="D61" s="94"/>
      <c r="E61" s="96"/>
      <c r="F61" s="96"/>
      <c r="G61" s="96"/>
      <c r="H61" s="96"/>
      <c r="I61" s="96"/>
    </row>
    <row r="62" spans="1:9" s="62" customFormat="1" ht="47.25" x14ac:dyDescent="0.2">
      <c r="A62" s="63"/>
      <c r="B62" s="92" t="s">
        <v>101</v>
      </c>
      <c r="C62" s="114">
        <f t="shared" si="8"/>
        <v>75000</v>
      </c>
      <c r="D62" s="94">
        <v>75000</v>
      </c>
      <c r="E62" s="96"/>
      <c r="F62" s="96"/>
      <c r="G62" s="96"/>
      <c r="H62" s="96"/>
      <c r="I62" s="96"/>
    </row>
    <row r="63" spans="1:9" s="62" customFormat="1" ht="31.5" x14ac:dyDescent="0.2">
      <c r="A63" s="63"/>
      <c r="B63" s="92" t="s">
        <v>100</v>
      </c>
      <c r="C63" s="114">
        <f t="shared" si="8"/>
        <v>75000</v>
      </c>
      <c r="D63" s="94">
        <v>75000</v>
      </c>
      <c r="E63" s="96"/>
      <c r="F63" s="96"/>
      <c r="G63" s="96"/>
      <c r="H63" s="96"/>
      <c r="I63" s="96"/>
    </row>
    <row r="64" spans="1:9" s="62" customFormat="1" ht="31.5" x14ac:dyDescent="0.2">
      <c r="A64" s="63"/>
      <c r="B64" s="92" t="s">
        <v>99</v>
      </c>
      <c r="C64" s="114">
        <f t="shared" si="8"/>
        <v>110000</v>
      </c>
      <c r="D64" s="94">
        <v>110000</v>
      </c>
      <c r="E64" s="96"/>
      <c r="F64" s="96"/>
      <c r="G64" s="96"/>
      <c r="H64" s="96"/>
      <c r="I64" s="96"/>
    </row>
    <row r="65" spans="1:9" s="62" customFormat="1" ht="31.5" x14ac:dyDescent="0.2">
      <c r="A65" s="63"/>
      <c r="B65" s="92" t="s">
        <v>98</v>
      </c>
      <c r="C65" s="114">
        <f t="shared" si="8"/>
        <v>0</v>
      </c>
      <c r="D65" s="94"/>
      <c r="E65" s="96"/>
      <c r="F65" s="96"/>
      <c r="G65" s="96"/>
      <c r="H65" s="96"/>
      <c r="I65" s="96"/>
    </row>
    <row r="66" spans="1:9" s="62" customFormat="1" ht="31.5" x14ac:dyDescent="0.2">
      <c r="A66" s="63"/>
      <c r="B66" s="92" t="s">
        <v>97</v>
      </c>
      <c r="C66" s="114">
        <f t="shared" si="8"/>
        <v>0</v>
      </c>
      <c r="D66" s="94"/>
      <c r="E66" s="96"/>
      <c r="F66" s="96"/>
      <c r="G66" s="96"/>
      <c r="H66" s="96"/>
      <c r="I66" s="96"/>
    </row>
    <row r="67" spans="1:9" s="62" customFormat="1" ht="31.5" x14ac:dyDescent="0.2">
      <c r="A67" s="63"/>
      <c r="B67" s="92" t="s">
        <v>96</v>
      </c>
      <c r="C67" s="114">
        <f t="shared" si="8"/>
        <v>1843000</v>
      </c>
      <c r="D67" s="94">
        <v>1668000</v>
      </c>
      <c r="E67" s="96">
        <v>175000</v>
      </c>
      <c r="F67" s="96"/>
      <c r="G67" s="96"/>
      <c r="H67" s="96"/>
      <c r="I67" s="96"/>
    </row>
    <row r="68" spans="1:9" s="62" customFormat="1" ht="31.5" x14ac:dyDescent="0.2">
      <c r="A68" s="63"/>
      <c r="B68" s="92" t="s">
        <v>95</v>
      </c>
      <c r="C68" s="114">
        <f t="shared" si="8"/>
        <v>526000</v>
      </c>
      <c r="D68" s="94">
        <v>500000</v>
      </c>
      <c r="E68" s="96">
        <v>26000</v>
      </c>
      <c r="F68" s="96"/>
      <c r="G68" s="96"/>
      <c r="H68" s="96"/>
      <c r="I68" s="96"/>
    </row>
    <row r="69" spans="1:9" s="62" customFormat="1" ht="47.25" x14ac:dyDescent="0.2">
      <c r="A69" s="63"/>
      <c r="B69" s="92" t="s">
        <v>127</v>
      </c>
      <c r="C69" s="114">
        <f t="shared" si="8"/>
        <v>339050</v>
      </c>
      <c r="D69" s="94">
        <v>339050</v>
      </c>
      <c r="E69" s="96"/>
      <c r="F69" s="96"/>
      <c r="G69" s="96"/>
      <c r="H69" s="96"/>
      <c r="I69" s="96"/>
    </row>
    <row r="70" spans="1:9" s="62" customFormat="1" x14ac:dyDescent="0.2">
      <c r="A70" s="63"/>
      <c r="B70" s="93" t="s">
        <v>94</v>
      </c>
      <c r="C70" s="114">
        <f t="shared" si="8"/>
        <v>2276150</v>
      </c>
      <c r="D70" s="94">
        <v>100000</v>
      </c>
      <c r="E70" s="96">
        <v>1676150</v>
      </c>
      <c r="F70" s="96">
        <v>500000</v>
      </c>
      <c r="G70" s="96"/>
      <c r="H70" s="96"/>
      <c r="I70" s="96"/>
    </row>
    <row r="71" spans="1:9" s="62" customFormat="1" ht="31.5" x14ac:dyDescent="0.2">
      <c r="A71" s="63"/>
      <c r="B71" s="92" t="s">
        <v>93</v>
      </c>
      <c r="C71" s="114">
        <f t="shared" si="8"/>
        <v>547255</v>
      </c>
      <c r="D71" s="94">
        <v>547255</v>
      </c>
      <c r="E71" s="96"/>
      <c r="F71" s="96"/>
      <c r="G71" s="96"/>
      <c r="H71" s="96"/>
      <c r="I71" s="96"/>
    </row>
    <row r="72" spans="1:9" s="62" customFormat="1" ht="31.5" x14ac:dyDescent="0.2">
      <c r="A72" s="63"/>
      <c r="B72" s="92" t="s">
        <v>92</v>
      </c>
      <c r="C72" s="114">
        <f t="shared" si="8"/>
        <v>45000</v>
      </c>
      <c r="D72" s="94"/>
      <c r="E72" s="96">
        <v>45000</v>
      </c>
      <c r="F72" s="96"/>
      <c r="G72" s="96"/>
      <c r="H72" s="96"/>
      <c r="I72" s="96"/>
    </row>
    <row r="73" spans="1:9" s="62" customFormat="1" ht="31.5" x14ac:dyDescent="0.2">
      <c r="A73" s="63"/>
      <c r="B73" s="92" t="s">
        <v>91</v>
      </c>
      <c r="C73" s="114">
        <f t="shared" si="8"/>
        <v>0</v>
      </c>
      <c r="D73" s="94"/>
      <c r="E73" s="96"/>
      <c r="F73" s="96"/>
      <c r="G73" s="96"/>
      <c r="H73" s="96"/>
      <c r="I73" s="96"/>
    </row>
    <row r="74" spans="1:9" s="62" customFormat="1" ht="31.5" x14ac:dyDescent="0.2">
      <c r="A74" s="63"/>
      <c r="B74" s="92" t="s">
        <v>90</v>
      </c>
      <c r="C74" s="114">
        <f t="shared" si="8"/>
        <v>0</v>
      </c>
      <c r="D74" s="94"/>
      <c r="E74" s="96"/>
      <c r="F74" s="96"/>
      <c r="G74" s="96"/>
      <c r="H74" s="96"/>
      <c r="I74" s="96"/>
    </row>
    <row r="75" spans="1:9" s="62" customFormat="1" ht="31.5" x14ac:dyDescent="0.2">
      <c r="A75" s="63"/>
      <c r="B75" s="92" t="s">
        <v>89</v>
      </c>
      <c r="C75" s="114">
        <f t="shared" si="8"/>
        <v>2250000</v>
      </c>
      <c r="D75" s="94">
        <v>2050000</v>
      </c>
      <c r="E75" s="96">
        <v>200000</v>
      </c>
      <c r="F75" s="96"/>
      <c r="G75" s="96"/>
      <c r="H75" s="96"/>
      <c r="I75" s="96"/>
    </row>
    <row r="76" spans="1:9" s="62" customFormat="1" ht="31.5" x14ac:dyDescent="0.2">
      <c r="A76" s="63"/>
      <c r="B76" s="92" t="s">
        <v>86</v>
      </c>
      <c r="C76" s="114">
        <f t="shared" si="8"/>
        <v>68600</v>
      </c>
      <c r="D76" s="94">
        <v>58600</v>
      </c>
      <c r="E76" s="96">
        <v>10000</v>
      </c>
      <c r="F76" s="96"/>
      <c r="G76" s="96"/>
      <c r="H76" s="96"/>
      <c r="I76" s="96"/>
    </row>
    <row r="77" spans="1:9" s="62" customFormat="1" ht="31.5" x14ac:dyDescent="0.2">
      <c r="A77" s="63"/>
      <c r="B77" s="92" t="s">
        <v>87</v>
      </c>
      <c r="C77" s="114">
        <f t="shared" si="8"/>
        <v>20000</v>
      </c>
      <c r="D77" s="96"/>
      <c r="E77" s="96">
        <v>20000</v>
      </c>
      <c r="F77" s="96"/>
      <c r="G77" s="96"/>
      <c r="H77" s="96"/>
      <c r="I77" s="96"/>
    </row>
    <row r="78" spans="1:9" s="62" customFormat="1" ht="47.25" x14ac:dyDescent="0.2">
      <c r="A78" s="63"/>
      <c r="B78" s="92" t="s">
        <v>132</v>
      </c>
      <c r="C78" s="114">
        <f t="shared" si="8"/>
        <v>0</v>
      </c>
      <c r="D78" s="96"/>
      <c r="E78" s="96"/>
      <c r="F78" s="96"/>
      <c r="G78" s="96"/>
      <c r="H78" s="96"/>
      <c r="I78" s="96"/>
    </row>
    <row r="79" spans="1:9" s="62" customFormat="1" ht="63" x14ac:dyDescent="0.2">
      <c r="A79" s="63"/>
      <c r="B79" s="92" t="s">
        <v>133</v>
      </c>
      <c r="C79" s="114">
        <f t="shared" si="8"/>
        <v>0</v>
      </c>
      <c r="D79" s="96"/>
      <c r="E79" s="96"/>
      <c r="F79" s="96"/>
      <c r="G79" s="96"/>
      <c r="H79" s="96"/>
      <c r="I79" s="96"/>
    </row>
    <row r="80" spans="1:9" s="62" customFormat="1" ht="47.25" x14ac:dyDescent="0.2">
      <c r="A80" s="63"/>
      <c r="B80" s="92" t="s">
        <v>88</v>
      </c>
      <c r="C80" s="114">
        <f t="shared" si="8"/>
        <v>0</v>
      </c>
      <c r="D80" s="96"/>
      <c r="E80" s="96"/>
      <c r="F80" s="96"/>
      <c r="G80" s="96"/>
      <c r="H80" s="96"/>
      <c r="I80" s="96"/>
    </row>
    <row r="81" spans="1:9" s="62" customFormat="1" ht="48" thickBot="1" x14ac:dyDescent="0.25">
      <c r="A81" s="63"/>
      <c r="B81" s="92" t="s">
        <v>131</v>
      </c>
      <c r="C81" s="118">
        <f t="shared" si="8"/>
        <v>0</v>
      </c>
      <c r="D81" s="119"/>
      <c r="E81" s="119"/>
      <c r="F81" s="119"/>
      <c r="G81" s="119"/>
      <c r="H81" s="119"/>
      <c r="I81" s="119"/>
    </row>
    <row r="82" spans="1:9" s="66" customFormat="1" ht="16.5" thickBot="1" x14ac:dyDescent="0.25">
      <c r="A82" s="67"/>
      <c r="B82" s="121" t="s">
        <v>130</v>
      </c>
      <c r="C82" s="122">
        <f t="shared" si="8"/>
        <v>16497100</v>
      </c>
      <c r="D82" s="123">
        <v>3007364</v>
      </c>
      <c r="E82" s="123">
        <v>13123834</v>
      </c>
      <c r="F82" s="123"/>
      <c r="G82" s="123"/>
      <c r="H82" s="123">
        <v>365902</v>
      </c>
      <c r="I82" s="124"/>
    </row>
    <row r="83" spans="1:9" ht="55.5" customHeight="1" x14ac:dyDescent="0.2">
      <c r="A83" s="47"/>
      <c r="B83" s="120" t="s">
        <v>51</v>
      </c>
      <c r="C83" s="114">
        <f t="shared" si="8"/>
        <v>169460495</v>
      </c>
      <c r="D83" s="95">
        <f>SUM(D34:D82)</f>
        <v>83283475</v>
      </c>
      <c r="E83" s="95">
        <f t="shared" ref="E83:I83" si="9">SUM(E34:E82)</f>
        <v>50034645</v>
      </c>
      <c r="F83" s="95">
        <f t="shared" si="9"/>
        <v>30471399</v>
      </c>
      <c r="G83" s="95">
        <f t="shared" si="9"/>
        <v>1800000</v>
      </c>
      <c r="H83" s="95">
        <f t="shared" si="9"/>
        <v>3102976</v>
      </c>
      <c r="I83" s="95">
        <f t="shared" si="9"/>
        <v>768000</v>
      </c>
    </row>
  </sheetData>
  <mergeCells count="14">
    <mergeCell ref="A28:A29"/>
    <mergeCell ref="A1:I1"/>
    <mergeCell ref="A7:I7"/>
    <mergeCell ref="A3:B3"/>
    <mergeCell ref="C3:D3"/>
    <mergeCell ref="A4:B4"/>
    <mergeCell ref="C4:D4"/>
    <mergeCell ref="A5:B5"/>
    <mergeCell ref="C5:D5"/>
    <mergeCell ref="A9:I9"/>
    <mergeCell ref="A10:I10"/>
    <mergeCell ref="D12:I12"/>
    <mergeCell ref="A14:A15"/>
    <mergeCell ref="D26:I26"/>
  </mergeCells>
  <pageMargins left="0.7" right="0.7" top="0.75" bottom="0.75" header="0.3" footer="0.3"/>
  <pageSetup scale="50" fitToHeight="0" orientation="landscape" r:id="rId1"/>
  <headerFooter>
    <oddHeader>&amp;L&amp;"Calibri Light,Bold"&amp;24Strategic Budgeting</oddHead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2" customWidth="1"/>
    <col min="2" max="4" width="9.140625" style="2"/>
    <col min="5" max="5" width="30.7109375" style="2" bestFit="1" customWidth="1"/>
    <col min="6" max="16384" width="9.140625" style="2"/>
  </cols>
  <sheetData>
    <row r="1" spans="1:1" ht="38.25" x14ac:dyDescent="0.2">
      <c r="A1" s="2" t="s">
        <v>5</v>
      </c>
    </row>
    <row r="3" spans="1:1" x14ac:dyDescent="0.2">
      <c r="A3" s="3" t="s">
        <v>7</v>
      </c>
    </row>
    <row r="4" spans="1:1" x14ac:dyDescent="0.2">
      <c r="A4" s="2" t="s">
        <v>4</v>
      </c>
    </row>
    <row r="5" spans="1:1" x14ac:dyDescent="0.2">
      <c r="A5" s="2" t="s">
        <v>6</v>
      </c>
    </row>
    <row r="6" spans="1:1" x14ac:dyDescent="0.2">
      <c r="A6" s="2" t="s">
        <v>22</v>
      </c>
    </row>
    <row r="8" spans="1:1" x14ac:dyDescent="0.2">
      <c r="A8" s="3" t="s">
        <v>8</v>
      </c>
    </row>
    <row r="9" spans="1:1" x14ac:dyDescent="0.2">
      <c r="A9" s="2" t="s">
        <v>9</v>
      </c>
    </row>
    <row r="10" spans="1:1" x14ac:dyDescent="0.2">
      <c r="A10" s="2" t="s">
        <v>10</v>
      </c>
    </row>
    <row r="11" spans="1:1" x14ac:dyDescent="0.2">
      <c r="A11" s="2" t="s">
        <v>11</v>
      </c>
    </row>
    <row r="12" spans="1:1" x14ac:dyDescent="0.2">
      <c r="A12" s="2" t="s">
        <v>12</v>
      </c>
    </row>
    <row r="15" spans="1:1" ht="33.75" customHeight="1" x14ac:dyDescent="0.2">
      <c r="A15" s="3" t="s">
        <v>18</v>
      </c>
    </row>
    <row r="16" spans="1:1" x14ac:dyDescent="0.2">
      <c r="A16" s="2" t="s">
        <v>19</v>
      </c>
    </row>
    <row r="17" spans="1:1" x14ac:dyDescent="0.2">
      <c r="A17" s="2" t="s">
        <v>20</v>
      </c>
    </row>
    <row r="18" spans="1:1" x14ac:dyDescent="0.2">
      <c r="A18" s="2" t="s">
        <v>21</v>
      </c>
    </row>
    <row r="20" spans="1:1" x14ac:dyDescent="0.2">
      <c r="A20" s="3" t="s">
        <v>33</v>
      </c>
    </row>
    <row r="21" spans="1:1" x14ac:dyDescent="0.2">
      <c r="A21" s="2" t="s">
        <v>34</v>
      </c>
    </row>
    <row r="22" spans="1:1" x14ac:dyDescent="0.2">
      <c r="A22" s="2" t="s">
        <v>35</v>
      </c>
    </row>
    <row r="24" spans="1:1" ht="31.5" x14ac:dyDescent="0.2">
      <c r="A24" s="30" t="s">
        <v>47</v>
      </c>
    </row>
    <row r="25" spans="1:1" x14ac:dyDescent="0.2">
      <c r="A25" s="55" t="s">
        <v>34</v>
      </c>
    </row>
    <row r="26" spans="1:1" x14ac:dyDescent="0.2">
      <c r="A26" s="55"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Strategic Budgeting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2015-12-21T14:22:16Z</cp:lastPrinted>
  <dcterms:created xsi:type="dcterms:W3CDTF">2015-11-02T20:49:15Z</dcterms:created>
  <dcterms:modified xsi:type="dcterms:W3CDTF">2016-05-31T14:21:11Z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